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1\O56. Oprava TV v úseku Libice nad Cidlinou (mimo) – Poděbrady (mimo)\"/>
    </mc:Choice>
  </mc:AlternateContent>
  <bookViews>
    <workbookView xWindow="0" yWindow="0" windowWidth="0" windowHeight="0"/>
  </bookViews>
  <sheets>
    <sheet name="Rekapitulace stavby" sheetId="1" r:id="rId1"/>
    <sheet name="SO 31-01 - Oprava TV Libi..." sheetId="2" r:id="rId2"/>
    <sheet name="SO 31-01 VON - Oprava TV ..." sheetId="3" r:id="rId3"/>
    <sheet name="SO 37-01 - Oprava UKK Lib..." sheetId="4" r:id="rId4"/>
    <sheet name="SO 37-01 VON - Oprava UKK...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31-01 - Oprava TV Libi...'!$C$85:$K$269</definedName>
    <definedName name="_xlnm.Print_Area" localSheetId="1">'SO 31-01 - Oprava TV Libi...'!$C$73:$K$269</definedName>
    <definedName name="_xlnm.Print_Titles" localSheetId="1">'SO 31-01 - Oprava TV Libi...'!$85:$85</definedName>
    <definedName name="_xlnm._FilterDatabase" localSheetId="2" hidden="1">'SO 31-01 VON - Oprava TV ...'!$C$80:$K$95</definedName>
    <definedName name="_xlnm.Print_Area" localSheetId="2">'SO 31-01 VON - Oprava TV ...'!$C$68:$K$95</definedName>
    <definedName name="_xlnm.Print_Titles" localSheetId="2">'SO 31-01 VON - Oprava TV ...'!$80:$80</definedName>
    <definedName name="_xlnm._FilterDatabase" localSheetId="3" hidden="1">'SO 37-01 - Oprava UKK Lib...'!$C$79:$K$107</definedName>
    <definedName name="_xlnm.Print_Area" localSheetId="3">'SO 37-01 - Oprava UKK Lib...'!$C$67:$K$107</definedName>
    <definedName name="_xlnm.Print_Titles" localSheetId="3">'SO 37-01 - Oprava UKK Lib...'!$79:$79</definedName>
    <definedName name="_xlnm._FilterDatabase" localSheetId="4" hidden="1">'SO 37-01 VON - Oprava UKK...'!$C$79:$K$83</definedName>
    <definedName name="_xlnm.Print_Area" localSheetId="4">'SO 37-01 VON - Oprava UKK...'!$C$67:$K$83</definedName>
    <definedName name="_xlnm.Print_Titles" localSheetId="4">'SO 37-01 VON - Oprava UKK...'!$79:$79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48"/>
  <c i="4" r="J37"/>
  <c r="J36"/>
  <c i="1" r="AY57"/>
  <c i="4" r="J35"/>
  <c i="1" r="AX57"/>
  <c i="4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3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2" r="J37"/>
  <c r="J36"/>
  <c i="1" r="AY55"/>
  <c i="2" r="J35"/>
  <c i="1" r="AX55"/>
  <c i="2"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T94"/>
  <c r="R95"/>
  <c r="R94"/>
  <c r="P95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1" r="L50"/>
  <c r="AM50"/>
  <c r="AM49"/>
  <c r="L49"/>
  <c r="AM47"/>
  <c r="L47"/>
  <c r="L45"/>
  <c r="L44"/>
  <c i="5" r="J83"/>
  <c r="J82"/>
  <c i="4" r="BK106"/>
  <c r="J105"/>
  <c r="BK104"/>
  <c r="BK100"/>
  <c r="J99"/>
  <c r="J97"/>
  <c r="J94"/>
  <c r="J92"/>
  <c r="J90"/>
  <c r="J89"/>
  <c r="J86"/>
  <c r="J83"/>
  <c i="3" r="BK94"/>
  <c r="BK90"/>
  <c r="J89"/>
  <c r="BK86"/>
  <c r="BK84"/>
  <c i="2" r="BK266"/>
  <c r="J263"/>
  <c r="BK262"/>
  <c r="J261"/>
  <c r="J259"/>
  <c r="BK258"/>
  <c r="J257"/>
  <c r="BK256"/>
  <c r="J255"/>
  <c r="J253"/>
  <c r="J249"/>
  <c r="J247"/>
  <c r="BK246"/>
  <c r="BK245"/>
  <c r="J244"/>
  <c r="BK243"/>
  <c r="BK242"/>
  <c r="BK241"/>
  <c r="BK240"/>
  <c r="J235"/>
  <c r="J234"/>
  <c r="BK233"/>
  <c r="BK232"/>
  <c r="J229"/>
  <c r="J226"/>
  <c r="BK224"/>
  <c r="BK223"/>
  <c r="BK222"/>
  <c r="J221"/>
  <c r="BK220"/>
  <c r="BK219"/>
  <c r="BK217"/>
  <c r="BK216"/>
  <c r="J211"/>
  <c r="J210"/>
  <c r="BK205"/>
  <c r="J204"/>
  <c r="J203"/>
  <c r="BK201"/>
  <c r="BK200"/>
  <c r="J198"/>
  <c r="J197"/>
  <c r="BK195"/>
  <c r="BK194"/>
  <c r="J193"/>
  <c r="J192"/>
  <c r="BK187"/>
  <c r="J186"/>
  <c r="BK182"/>
  <c r="J179"/>
  <c r="BK178"/>
  <c r="BK177"/>
  <c r="BK176"/>
  <c r="BK175"/>
  <c r="BK174"/>
  <c r="BK173"/>
  <c r="BK171"/>
  <c r="BK168"/>
  <c r="J165"/>
  <c r="J160"/>
  <c r="J159"/>
  <c r="J157"/>
  <c r="J156"/>
  <c r="BK154"/>
  <c r="BK152"/>
  <c r="J151"/>
  <c r="BK149"/>
  <c r="BK148"/>
  <c r="BK147"/>
  <c r="BK145"/>
  <c r="J144"/>
  <c r="BK142"/>
  <c r="BK140"/>
  <c r="J139"/>
  <c r="J138"/>
  <c r="J135"/>
  <c r="BK133"/>
  <c r="BK131"/>
  <c r="J130"/>
  <c r="BK129"/>
  <c r="J128"/>
  <c r="BK127"/>
  <c r="BK126"/>
  <c r="J124"/>
  <c r="J123"/>
  <c r="BK120"/>
  <c r="BK119"/>
  <c r="BK117"/>
  <c r="BK116"/>
  <c r="BK115"/>
  <c r="BK111"/>
  <c r="J110"/>
  <c r="BK107"/>
  <c r="J106"/>
  <c r="J104"/>
  <c r="J90"/>
  <c i="1" r="AS54"/>
  <c i="5" r="BK82"/>
  <c i="4" r="BK103"/>
  <c r="BK102"/>
  <c r="J101"/>
  <c r="J100"/>
  <c r="BK99"/>
  <c r="J98"/>
  <c r="J96"/>
  <c r="BK95"/>
  <c r="J93"/>
  <c r="J91"/>
  <c r="BK90"/>
  <c r="J88"/>
  <c r="J85"/>
  <c r="BK84"/>
  <c i="3" r="BK92"/>
  <c r="J91"/>
  <c r="BK88"/>
  <c r="BK87"/>
  <c r="BK85"/>
  <c i="2" r="J258"/>
  <c r="BK257"/>
  <c r="BK255"/>
  <c r="BK250"/>
  <c r="BK249"/>
  <c r="J248"/>
  <c r="J246"/>
  <c r="J245"/>
  <c r="BK238"/>
  <c r="J237"/>
  <c r="BK235"/>
  <c r="BK234"/>
  <c r="J232"/>
  <c r="J231"/>
  <c r="BK230"/>
  <c r="BK226"/>
  <c r="J225"/>
  <c r="BK218"/>
  <c r="J216"/>
  <c r="J215"/>
  <c r="J214"/>
  <c r="BK213"/>
  <c r="BK212"/>
  <c r="J209"/>
  <c r="BK208"/>
  <c r="J207"/>
  <c r="J206"/>
  <c r="BK204"/>
  <c r="BK203"/>
  <c r="J202"/>
  <c r="J200"/>
  <c r="BK199"/>
  <c r="BK196"/>
  <c r="J194"/>
  <c r="J189"/>
  <c r="J188"/>
  <c r="J185"/>
  <c r="BK184"/>
  <c r="J183"/>
  <c r="J181"/>
  <c r="BK180"/>
  <c r="J177"/>
  <c r="J176"/>
  <c r="J175"/>
  <c r="J172"/>
  <c r="J169"/>
  <c r="J168"/>
  <c r="BK167"/>
  <c r="J166"/>
  <c r="BK165"/>
  <c r="J164"/>
  <c r="BK162"/>
  <c r="J161"/>
  <c r="J158"/>
  <c r="J154"/>
  <c r="J152"/>
  <c r="BK151"/>
  <c r="J150"/>
  <c r="J147"/>
  <c r="J146"/>
  <c r="BK143"/>
  <c r="J141"/>
  <c r="J140"/>
  <c r="BK139"/>
  <c r="BK137"/>
  <c r="BK136"/>
  <c r="BK134"/>
  <c r="J132"/>
  <c r="J131"/>
  <c r="BK124"/>
  <c r="BK123"/>
  <c r="J122"/>
  <c r="J119"/>
  <c r="BK118"/>
  <c r="J116"/>
  <c r="BK113"/>
  <c r="J112"/>
  <c r="BK109"/>
  <c r="J108"/>
  <c r="J103"/>
  <c r="BK102"/>
  <c r="BK100"/>
  <c r="J97"/>
  <c r="BK95"/>
  <c r="J93"/>
  <c r="BK92"/>
  <c r="BK91"/>
  <c r="BK90"/>
  <c i="5" r="BK83"/>
  <c i="4" r="J107"/>
  <c r="J103"/>
  <c r="BK101"/>
  <c r="BK98"/>
  <c r="BK97"/>
  <c r="J95"/>
  <c r="BK93"/>
  <c r="BK92"/>
  <c r="J87"/>
  <c r="BK85"/>
  <c r="J84"/>
  <c r="BK83"/>
  <c r="BK82"/>
  <c i="3" r="J94"/>
  <c r="BK91"/>
  <c i="2" r="BK269"/>
  <c r="J269"/>
  <c r="BK268"/>
  <c r="J268"/>
  <c r="BK267"/>
  <c r="J267"/>
  <c r="J266"/>
  <c r="BK263"/>
  <c r="J262"/>
  <c r="BK261"/>
  <c r="BK260"/>
  <c r="J256"/>
  <c r="BK254"/>
  <c r="BK253"/>
  <c r="J252"/>
  <c r="J251"/>
  <c r="J250"/>
  <c r="BK248"/>
  <c r="J241"/>
  <c r="J240"/>
  <c r="J239"/>
  <c r="J238"/>
  <c r="BK237"/>
  <c r="BK236"/>
  <c r="J233"/>
  <c r="J230"/>
  <c r="BK228"/>
  <c r="J227"/>
  <c r="BK225"/>
  <c r="J224"/>
  <c r="J219"/>
  <c r="J218"/>
  <c r="J217"/>
  <c r="BK215"/>
  <c r="BK214"/>
  <c r="J213"/>
  <c r="BK211"/>
  <c r="BK210"/>
  <c r="J208"/>
  <c r="BK206"/>
  <c r="J205"/>
  <c r="J199"/>
  <c r="BK198"/>
  <c r="BK197"/>
  <c r="BK193"/>
  <c r="J191"/>
  <c r="BK190"/>
  <c r="BK189"/>
  <c r="BK188"/>
  <c r="J187"/>
  <c r="BK186"/>
  <c r="BK185"/>
  <c r="J184"/>
  <c r="J182"/>
  <c r="BK179"/>
  <c r="J178"/>
  <c r="J174"/>
  <c r="J173"/>
  <c r="J170"/>
  <c r="BK169"/>
  <c r="BK164"/>
  <c r="J163"/>
  <c r="BK161"/>
  <c r="BK160"/>
  <c r="BK158"/>
  <c r="BK157"/>
  <c r="BK155"/>
  <c r="BK153"/>
  <c r="BK150"/>
  <c r="J149"/>
  <c r="J148"/>
  <c r="BK144"/>
  <c r="BK130"/>
  <c r="BK128"/>
  <c r="J127"/>
  <c r="BK125"/>
  <c r="J121"/>
  <c r="J120"/>
  <c r="J118"/>
  <c r="BK114"/>
  <c r="J113"/>
  <c r="BK110"/>
  <c r="J109"/>
  <c r="J107"/>
  <c r="BK106"/>
  <c r="J105"/>
  <c r="BK104"/>
  <c r="BK103"/>
  <c r="BK101"/>
  <c r="BK98"/>
  <c r="BK97"/>
  <c r="J92"/>
  <c r="J91"/>
  <c r="J89"/>
  <c i="4" r="BK107"/>
  <c r="J106"/>
  <c r="BK105"/>
  <c r="J104"/>
  <c r="J102"/>
  <c r="BK96"/>
  <c r="BK94"/>
  <c r="BK91"/>
  <c r="BK89"/>
  <c r="BK88"/>
  <c r="BK87"/>
  <c r="BK86"/>
  <c r="J82"/>
  <c i="3" r="J92"/>
  <c r="J90"/>
  <c r="BK89"/>
  <c r="J88"/>
  <c r="J87"/>
  <c r="J86"/>
  <c r="J85"/>
  <c r="J84"/>
  <c i="2" r="J260"/>
  <c r="BK259"/>
  <c r="J254"/>
  <c r="BK252"/>
  <c r="BK251"/>
  <c r="BK247"/>
  <c r="BK244"/>
  <c r="J243"/>
  <c r="J242"/>
  <c r="BK239"/>
  <c r="J236"/>
  <c r="BK231"/>
  <c r="BK229"/>
  <c r="J228"/>
  <c r="BK227"/>
  <c r="J223"/>
  <c r="J222"/>
  <c r="BK221"/>
  <c r="J220"/>
  <c r="J212"/>
  <c r="BK209"/>
  <c r="BK207"/>
  <c r="BK202"/>
  <c r="J201"/>
  <c r="J196"/>
  <c r="J195"/>
  <c r="BK192"/>
  <c r="BK191"/>
  <c r="J190"/>
  <c r="BK183"/>
  <c r="BK181"/>
  <c r="J180"/>
  <c r="BK172"/>
  <c r="J171"/>
  <c r="BK170"/>
  <c r="J167"/>
  <c r="BK166"/>
  <c r="BK163"/>
  <c r="J162"/>
  <c r="BK159"/>
  <c r="BK156"/>
  <c r="J155"/>
  <c r="J153"/>
  <c r="BK146"/>
  <c r="J145"/>
  <c r="J143"/>
  <c r="J142"/>
  <c r="BK141"/>
  <c r="BK138"/>
  <c r="J137"/>
  <c r="J136"/>
  <c r="BK135"/>
  <c r="J134"/>
  <c r="J133"/>
  <c r="BK132"/>
  <c r="J129"/>
  <c r="J126"/>
  <c r="J125"/>
  <c r="BK122"/>
  <c r="BK121"/>
  <c r="J117"/>
  <c r="J115"/>
  <c r="J114"/>
  <c r="BK112"/>
  <c r="J111"/>
  <c r="BK108"/>
  <c r="BK105"/>
  <c r="J102"/>
  <c r="J101"/>
  <c r="J100"/>
  <c r="J98"/>
  <c r="J95"/>
  <c r="BK93"/>
  <c r="BK89"/>
  <c l="1" r="T88"/>
  <c r="R96"/>
  <c r="BK99"/>
  <c r="J99"/>
  <c r="J64"/>
  <c r="R265"/>
  <c r="R264"/>
  <c i="3" r="P83"/>
  <c r="P82"/>
  <c r="P81"/>
  <c i="1" r="AU56"/>
  <c i="4" r="BK81"/>
  <c r="BK80"/>
  <c r="J80"/>
  <c r="J59"/>
  <c i="5" r="BK81"/>
  <c r="J81"/>
  <c r="J60"/>
  <c i="2" r="BK88"/>
  <c r="P96"/>
  <c r="R99"/>
  <c r="BK265"/>
  <c r="J265"/>
  <c r="J66"/>
  <c i="3" r="BK83"/>
  <c r="J83"/>
  <c r="J61"/>
  <c i="4" r="R81"/>
  <c r="R80"/>
  <c i="5" r="P81"/>
  <c r="P80"/>
  <c i="1" r="AU58"/>
  <c i="2" r="P88"/>
  <c r="P87"/>
  <c r="T96"/>
  <c r="T99"/>
  <c r="P265"/>
  <c r="P264"/>
  <c i="3" r="R83"/>
  <c r="R82"/>
  <c r="R81"/>
  <c i="4" r="P81"/>
  <c r="P80"/>
  <c i="1" r="AU57"/>
  <c i="5" r="R81"/>
  <c r="R80"/>
  <c i="2" r="R88"/>
  <c r="R87"/>
  <c r="R86"/>
  <c r="BK96"/>
  <c r="J96"/>
  <c r="J63"/>
  <c r="P99"/>
  <c r="T265"/>
  <c r="T264"/>
  <c i="3" r="T83"/>
  <c r="T82"/>
  <c r="T81"/>
  <c i="4" r="T81"/>
  <c r="T80"/>
  <c i="5" r="T81"/>
  <c r="T80"/>
  <c i="2" r="F55"/>
  <c r="BE90"/>
  <c r="BE91"/>
  <c r="BE103"/>
  <c r="BE104"/>
  <c r="BE106"/>
  <c r="BE113"/>
  <c r="BE115"/>
  <c r="BE117"/>
  <c r="BE119"/>
  <c r="BE123"/>
  <c r="BE128"/>
  <c r="BE130"/>
  <c r="BE139"/>
  <c r="BE140"/>
  <c r="BE144"/>
  <c r="BE149"/>
  <c r="BE152"/>
  <c r="BE154"/>
  <c r="BE156"/>
  <c r="BE172"/>
  <c r="BE175"/>
  <c r="BE176"/>
  <c r="BE178"/>
  <c r="BE183"/>
  <c r="BE184"/>
  <c r="BE187"/>
  <c r="BE204"/>
  <c r="BE210"/>
  <c r="BE211"/>
  <c r="BE214"/>
  <c r="BE215"/>
  <c r="BE217"/>
  <c r="BE218"/>
  <c r="BE224"/>
  <c r="BE225"/>
  <c r="BE228"/>
  <c r="BE233"/>
  <c r="BE235"/>
  <c r="BE237"/>
  <c r="BE248"/>
  <c r="BE249"/>
  <c r="BE255"/>
  <c r="BE256"/>
  <c r="BE257"/>
  <c r="BE260"/>
  <c r="BE261"/>
  <c r="BE266"/>
  <c i="3" r="E71"/>
  <c r="BE90"/>
  <c r="BE91"/>
  <c r="BE92"/>
  <c i="4" r="J52"/>
  <c r="F55"/>
  <c r="BE83"/>
  <c r="BE85"/>
  <c r="BE86"/>
  <c r="BE96"/>
  <c r="BE98"/>
  <c r="BE100"/>
  <c r="BE103"/>
  <c i="5" r="E70"/>
  <c r="J74"/>
  <c r="BE82"/>
  <c i="2" r="J80"/>
  <c r="BE89"/>
  <c r="BE107"/>
  <c r="BE111"/>
  <c r="BE118"/>
  <c r="BE121"/>
  <c r="BE122"/>
  <c r="BE131"/>
  <c r="BE133"/>
  <c r="BE135"/>
  <c r="BE145"/>
  <c r="BE151"/>
  <c r="BE155"/>
  <c r="BE163"/>
  <c r="BE168"/>
  <c r="BE171"/>
  <c r="BE180"/>
  <c r="BE181"/>
  <c r="BE192"/>
  <c r="BE194"/>
  <c r="BE195"/>
  <c r="BE197"/>
  <c r="BE201"/>
  <c r="BE203"/>
  <c r="BE212"/>
  <c r="BE216"/>
  <c r="BE219"/>
  <c r="BE222"/>
  <c r="BE226"/>
  <c r="BE229"/>
  <c r="BE231"/>
  <c r="BE232"/>
  <c r="BE234"/>
  <c r="BE243"/>
  <c r="BE245"/>
  <c r="BE246"/>
  <c r="BE247"/>
  <c r="BE258"/>
  <c r="BE259"/>
  <c r="BE267"/>
  <c r="BE268"/>
  <c r="BE269"/>
  <c r="BK94"/>
  <c r="J94"/>
  <c r="J62"/>
  <c i="3" r="F78"/>
  <c r="BE84"/>
  <c r="BE85"/>
  <c r="BE87"/>
  <c i="4" r="E70"/>
  <c r="BE88"/>
  <c r="BE89"/>
  <c r="BE90"/>
  <c r="BE95"/>
  <c r="BE99"/>
  <c r="BE102"/>
  <c r="BE106"/>
  <c i="5" r="F55"/>
  <c r="BE83"/>
  <c i="2" r="BE105"/>
  <c r="BE110"/>
  <c r="BE114"/>
  <c r="BE116"/>
  <c r="BE120"/>
  <c r="BE125"/>
  <c r="BE126"/>
  <c r="BE127"/>
  <c r="BE129"/>
  <c r="BE134"/>
  <c r="BE137"/>
  <c r="BE141"/>
  <c r="BE142"/>
  <c r="BE147"/>
  <c r="BE148"/>
  <c r="BE150"/>
  <c r="BE153"/>
  <c r="BE158"/>
  <c r="BE159"/>
  <c r="BE161"/>
  <c r="BE164"/>
  <c r="BE173"/>
  <c r="BE174"/>
  <c r="BE177"/>
  <c r="BE186"/>
  <c r="BE189"/>
  <c r="BE191"/>
  <c r="BE193"/>
  <c r="BE198"/>
  <c r="BE200"/>
  <c r="BE205"/>
  <c r="BE220"/>
  <c r="BE221"/>
  <c r="BE223"/>
  <c r="BE236"/>
  <c r="BE239"/>
  <c r="BE240"/>
  <c r="BE241"/>
  <c r="BE242"/>
  <c r="BE244"/>
  <c r="BE254"/>
  <c i="3" r="J52"/>
  <c r="BE89"/>
  <c r="BE94"/>
  <c i="4" r="BE82"/>
  <c r="BE87"/>
  <c r="BE91"/>
  <c r="BE92"/>
  <c r="BE93"/>
  <c r="BE97"/>
  <c r="BE104"/>
  <c r="BE105"/>
  <c i="2" r="E48"/>
  <c r="BE92"/>
  <c r="BE93"/>
  <c r="BE95"/>
  <c r="BE97"/>
  <c r="BE98"/>
  <c r="BE100"/>
  <c r="BE101"/>
  <c r="BE102"/>
  <c r="BE108"/>
  <c r="BE109"/>
  <c r="BE112"/>
  <c r="BE124"/>
  <c r="BE132"/>
  <c r="BE136"/>
  <c r="BE138"/>
  <c r="BE143"/>
  <c r="BE146"/>
  <c r="BE157"/>
  <c r="BE160"/>
  <c r="BE162"/>
  <c r="BE165"/>
  <c r="BE166"/>
  <c r="BE167"/>
  <c r="BE169"/>
  <c r="BE170"/>
  <c r="BE179"/>
  <c r="BE182"/>
  <c r="BE185"/>
  <c r="BE188"/>
  <c r="BE190"/>
  <c r="BE196"/>
  <c r="BE199"/>
  <c r="BE202"/>
  <c r="BE206"/>
  <c r="BE207"/>
  <c r="BE208"/>
  <c r="BE209"/>
  <c r="BE213"/>
  <c r="BE227"/>
  <c r="BE230"/>
  <c r="BE238"/>
  <c r="BE250"/>
  <c r="BE251"/>
  <c r="BE252"/>
  <c r="BE253"/>
  <c r="BE262"/>
  <c r="BE263"/>
  <c i="3" r="BE86"/>
  <c r="BE88"/>
  <c i="4" r="BE84"/>
  <c r="BE94"/>
  <c r="BE101"/>
  <c r="BE107"/>
  <c i="2" r="F36"/>
  <c i="1" r="BC55"/>
  <c i="3" r="F36"/>
  <c i="1" r="BC56"/>
  <c i="2" r="F34"/>
  <c i="1" r="BA55"/>
  <c i="3" r="F34"/>
  <c i="1" r="BA56"/>
  <c i="4" r="F34"/>
  <c i="1" r="BA57"/>
  <c i="2" r="F35"/>
  <c i="1" r="BB55"/>
  <c i="3" r="F35"/>
  <c i="1" r="BB56"/>
  <c i="4" r="J34"/>
  <c i="1" r="AW57"/>
  <c i="5" r="F36"/>
  <c i="1" r="BC58"/>
  <c i="3" r="J34"/>
  <c i="1" r="AW56"/>
  <c i="5" r="F37"/>
  <c i="1" r="BD58"/>
  <c i="4" r="F35"/>
  <c i="1" r="BB57"/>
  <c i="5" r="F34"/>
  <c i="1" r="BA58"/>
  <c i="3" r="F37"/>
  <c i="1" r="BD56"/>
  <c i="4" r="F36"/>
  <c i="1" r="BC57"/>
  <c i="5" r="F35"/>
  <c i="1" r="BB58"/>
  <c i="4" r="F37"/>
  <c i="1" r="BD57"/>
  <c i="5" r="J34"/>
  <c i="1" r="AW58"/>
  <c i="2" r="J34"/>
  <c i="1" r="AW55"/>
  <c i="2" r="F37"/>
  <c i="1" r="BD55"/>
  <c i="2" l="1" r="BK87"/>
  <c r="P86"/>
  <c i="1" r="AU55"/>
  <c i="2" r="T87"/>
  <c r="T86"/>
  <c i="4" r="J81"/>
  <c r="J60"/>
  <c i="2" r="J88"/>
  <c r="J61"/>
  <c r="BK264"/>
  <c r="J264"/>
  <c r="J65"/>
  <c i="3" r="BK82"/>
  <c r="J82"/>
  <c r="J60"/>
  <c i="5" r="BK80"/>
  <c r="J80"/>
  <c i="1" r="BA54"/>
  <c r="AW54"/>
  <c r="AK30"/>
  <c i="3" r="J33"/>
  <c i="1" r="AV56"/>
  <c r="AT56"/>
  <c i="3" r="F33"/>
  <c i="1" r="AZ56"/>
  <c i="4" r="F33"/>
  <c i="1" r="AZ57"/>
  <c i="2" r="F33"/>
  <c i="1" r="AZ55"/>
  <c r="AU54"/>
  <c i="5" r="J33"/>
  <c i="1" r="AV58"/>
  <c r="AT58"/>
  <c r="BB54"/>
  <c r="W31"/>
  <c i="4" r="J33"/>
  <c i="1" r="AV57"/>
  <c r="AT57"/>
  <c r="BD54"/>
  <c r="W33"/>
  <c i="4" r="J30"/>
  <c i="1" r="AG57"/>
  <c r="AN57"/>
  <c i="5" r="J30"/>
  <c i="1" r="AG58"/>
  <c r="AN58"/>
  <c i="2" r="J33"/>
  <c i="1" r="AV55"/>
  <c r="AT55"/>
  <c r="BC54"/>
  <c r="W32"/>
  <c i="5" r="F33"/>
  <c i="1" r="AZ58"/>
  <c i="2" l="1" r="BK86"/>
  <c r="J86"/>
  <c i="4" r="J39"/>
  <c i="5" r="J39"/>
  <c i="2" r="J87"/>
  <c r="J60"/>
  <c i="5" r="J59"/>
  <c i="3" r="BK81"/>
  <c r="J81"/>
  <c i="2" r="J30"/>
  <c i="1" r="AG55"/>
  <c r="AN55"/>
  <c r="AZ54"/>
  <c r="W29"/>
  <c r="W30"/>
  <c r="AY54"/>
  <c r="AX54"/>
  <c i="3" r="J30"/>
  <c i="1" r="AG56"/>
  <c r="AN56"/>
  <c i="2" l="1" r="J39"/>
  <c r="J59"/>
  <c i="3" r="J39"/>
  <c r="J5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<sst xmlns="http://schemas.openxmlformats.org/spreadsheetml/2006/main">
  <si>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</si>
  <si>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</si>
  <si>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</si>
  <si>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</si>
  <si>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</si>
  <si>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{95a60744-f472-4532-8e50-1d096e06e146}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</si>
  <si>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</si>
  <si>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</si>
  <si>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</si>
  <si>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</si>
  <si>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</si>
  <si>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</si>
  <si>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</si>
  <si>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O56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</si>
  <si>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</si>
  <si>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</si>
  <si>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Libice nad Cidlinou (mimo) – Poděbrady (mimo)</t>
  </si>
  <si>
    <t>KSO:</t>
  </si>
  <si>
    <t/>
  </si>
  <si>
    <t>CC-CZ:</t>
  </si>
  <si>
    <t>Místo:</t>
  </si>
  <si>
    <t>Cidlinou (mimo) – Poděbrady (mimo)</t>
  </si>
  <si>
    <t>Datum:</t>
  </si>
  <si>
    <t>10. 5. 2021</t>
  </si>
  <si>
    <t>Zadavatel:</t>
  </si>
  <si>
    <t>IČ:</t>
  </si>
  <si>
    <t>70994234</t>
  </si>
  <si>
    <t>SŽ s.o. Přednosta SEE Praha; Mgr. František Fiala</t>
  </si>
  <si>
    <t>DIČ:</t>
  </si>
  <si>
    <t>CZ 70994234</t>
  </si>
  <si>
    <t>Uchazeč:</t>
  </si>
  <si>
    <t>Vyplň údaj</t>
  </si>
  <si>
    <t>Projektant:</t>
  </si>
  <si>
    <t>True</t>
  </si>
  <si>
    <t>SŽ s.o. Lukáš Voldřich</t>
  </si>
  <si>
    <t>Zpracovatel:</t>
  </si>
  <si>
    <t>Poznámka:</t>
  </si>
  <si>
    <t xml:space="preserve">"Soupis prací je sestaven s využitím položek UOŽI 2021"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</si>
  <si>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</si>
  <si>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</si>
  <si>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</si>
  <si>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</si>
  <si>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</si>
  <si>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</si>
  <si>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</si>
  <si>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</si>
  <si>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</si>
  <si>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</si>
  <si>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</si>
  <si>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</si>
  <si>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</si>
  <si>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</si>
  <si>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</si>
  <si>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</si>
  <si>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</si>
  <si>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</si>
  <si>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</si>
  <si>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</si>
  <si>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</si>
  <si>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</si>
  <si>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</si>
  <si>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</si>
  <si>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</si>
  <si>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</si>
  <si>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</si>
  <si>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</si>
  <si>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</si>
  <si>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</si>
  <si>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</si>
  <si>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</si>
  <si>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</si>
  <si>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</si>
  <si>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</si>
  <si>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</si>
  <si>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</si>
  <si>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</si>
  <si>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</si>
  <si>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31-01</t>
  </si>
  <si>
    <t>Oprava TV Libice n.C. - Poděbrady</t>
  </si>
  <si>
    <t>STA</t>
  </si>
  <si>
    <t>1</t>
  </si>
  <si>
    <t>{6181267b-af41-430f-a75b-c9aeb8e78ada}</t>
  </si>
  <si>
    <t>2</t>
  </si>
  <si>
    <t>SO 31-01 VON</t>
  </si>
  <si>
    <t>{b5c50028-f829-4d67-bf32-ae9b2015f9d3}</t>
  </si>
  <si>
    <t>SO 37-01</t>
  </si>
  <si>
    <t>Oprava UKK Libice n.C. - Poděbrady</t>
  </si>
  <si>
    <t>{4280f344-afdc-4269-975b-c032c1004d3c}</t>
  </si>
  <si>
    <t>SO 37-01 VON</t>
  </si>
  <si>
    <t>{7adf3ee9-5969-4247-82f1-7b6b040abdaa}</t>
  </si>
  <si>
    <t>KRYCÍ LIST SOUPISU PRACÍ</t>
  </si>
  <si>
    <t>Objekt:</t>
  </si>
  <si>
    <t>SO 31-01 - Oprava TV Libice n.C. - Poděbrady</t>
  </si>
  <si>
    <t xml:space="preserve">"Soupis prací je sestaven s využitím položek UOŽI 2021"																																			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</si>
  <si>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</si>
  <si>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</si>
  <si>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</si>
  <si>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</si>
  <si>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</si>
  <si>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</si>
  <si>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9 - Ostatní konstrukce a práce, bourání</t>
  </si>
  <si>
    <t xml:space="preserve">    997 - Přesun sutě</t>
  </si>
  <si>
    <t>OST - Ostatní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</si>
  <si>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</si>
  <si>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</si>
  <si>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</si>
  <si>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</si>
  <si>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</si>
  <si>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</si>
  <si>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</si>
  <si>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</si>
  <si>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</si>
  <si>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</si>
  <si>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</si>
  <si>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</si>
  <si>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</si>
  <si>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</si>
  <si>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</si>
  <si>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</si>
  <si>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</si>
  <si>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</si>
  <si>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</si>
  <si>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</si>
  <si>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</si>
  <si>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</si>
  <si>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</si>
  <si>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</si>
  <si>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Sborník UOŽI 01 2021</t>
  </si>
  <si>
    <t>4</t>
  </si>
  <si>
    <t>-2125659036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</si>
  <si>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</si>
  <si>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</si>
  <si>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hod</t>
  </si>
  <si>
    <t>-228426993</t>
  </si>
  <si>
    <t>3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</si>
  <si>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</si>
  <si>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</si>
  <si>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-1842346143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</si>
  <si>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</si>
  <si>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</si>
  <si>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kus</t>
  </si>
  <si>
    <t>-1979134478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</si>
  <si>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</si>
  <si>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</si>
  <si>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-889968546</t>
  </si>
  <si>
    <t>9</t>
  </si>
  <si>
    <t>Ostatní konstrukce a práce, bourání</t>
  </si>
  <si>
    <t>180</t>
  </si>
  <si>
    <t>961051111-R</t>
  </si>
  <si>
    <t>Bourání mostních konstrukcí základů ze železového betonu</t>
  </si>
  <si>
    <t>m3</t>
  </si>
  <si>
    <t>1894495563</t>
  </si>
  <si>
    <t>997</t>
  </si>
  <si>
    <t>Přesun sutě</t>
  </si>
  <si>
    <t>182</t>
  </si>
  <si>
    <t>997013602-R</t>
  </si>
  <si>
    <t>Poplatek za uložení stavebního odpadu na skládce (skládkovné) z armovaného betonu zatříděného do Katalogu odpadů pod kódem 17 01 01</t>
  </si>
  <si>
    <t>t</t>
  </si>
  <si>
    <t>1650156206</t>
  </si>
  <si>
    <t>183</t>
  </si>
  <si>
    <t>997013655-R</t>
  </si>
  <si>
    <t>Poplatek za uložení stavebního odpadu na skládce (skládkovné) zeminy a kamení zatříděného do Katalogu odpadů pod kódem 17 05 04</t>
  </si>
  <si>
    <t>1437809880</t>
  </si>
  <si>
    <t>OST</t>
  </si>
  <si>
    <t>Ostatní</t>
  </si>
  <si>
    <t>6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</si>
  <si>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</si>
  <si>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</si>
  <si>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1972795295</t>
  </si>
  <si>
    <t>7</t>
  </si>
  <si>
    <t>M</t>
  </si>
  <si>
    <t>7497100010</t>
  </si>
  <si>
    <t xml:space="preserve">Základy trakčního vedení  Materiál pro úpravu kabelů u základu TV</t>
  </si>
  <si>
    <t>128</t>
  </si>
  <si>
    <t>833720662</t>
  </si>
  <si>
    <t>8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</si>
  <si>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</si>
  <si>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</si>
  <si>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1666622623</t>
  </si>
  <si>
    <t>7497100020</t>
  </si>
  <si>
    <t xml:space="preserve">Základy trakčního vedení  Hloubený základ TV - materiál</t>
  </si>
  <si>
    <t>-1462178655</t>
  </si>
  <si>
    <t>10</t>
  </si>
  <si>
    <t>7497152010</t>
  </si>
  <si>
    <t>Montáž kotevního sloupku trakčního vedení</t>
  </si>
  <si>
    <t>1999513827</t>
  </si>
  <si>
    <t>11</t>
  </si>
  <si>
    <t>7497100100</t>
  </si>
  <si>
    <t>Základy trakčního vedení Kotevni sloupek TV</t>
  </si>
  <si>
    <t>Sborník UOŽI 01 2019</t>
  </si>
  <si>
    <t>-5173370</t>
  </si>
  <si>
    <t>12</t>
  </si>
  <si>
    <t>7497100060</t>
  </si>
  <si>
    <t xml:space="preserve">Základy trakčního vedení  Výztuž pro základ TV - jednodílná</t>
  </si>
  <si>
    <t>-928749291</t>
  </si>
  <si>
    <t>13</t>
  </si>
  <si>
    <t>7497100080</t>
  </si>
  <si>
    <t xml:space="preserve">Základy trakčního vedení  Svorníkový koš pro základ TV</t>
  </si>
  <si>
    <t>550298165</t>
  </si>
  <si>
    <t>14</t>
  </si>
  <si>
    <t>7497100070</t>
  </si>
  <si>
    <t xml:space="preserve">Základy trakčního vedení  Svorník kotevní kovaný pro základ TV vč. povrch. úpravy dle TKP</t>
  </si>
  <si>
    <t>580015818</t>
  </si>
  <si>
    <t>184</t>
  </si>
  <si>
    <t>7497100070R</t>
  </si>
  <si>
    <t>Základy trakčního vedení Svorník kotevní kovaný pro základ TV vč. povrch. úpravy dle TKP</t>
  </si>
  <si>
    <t>1953568833</t>
  </si>
  <si>
    <t>185</t>
  </si>
  <si>
    <t>7497100040R</t>
  </si>
  <si>
    <t xml:space="preserve">Základy trakčního vedení Základ TV s mikorpilotami do délky 8m (do 5ks)  - materiál</t>
  </si>
  <si>
    <t>352208679</t>
  </si>
  <si>
    <t>7497153510</t>
  </si>
  <si>
    <t>Zajištění svahu pro základ trakčního vedení IZT prefa dílem - obsahuje náklady na montáž, odtěžení zeminy a stabilizaci v terénu. Cenu lze použít i v případě betonáže včetně pažení a bednění</t>
  </si>
  <si>
    <t>1257019000</t>
  </si>
  <si>
    <t>16</t>
  </si>
  <si>
    <t>7497100130</t>
  </si>
  <si>
    <t xml:space="preserve">Základy trakčního vedení  Materiál pro zajištění svahu pro základ TV - IZT prefa díl</t>
  </si>
  <si>
    <t>612675801</t>
  </si>
  <si>
    <t>17</t>
  </si>
  <si>
    <t>7497154010</t>
  </si>
  <si>
    <t>Čerpání vody z výkopu základu trakčního vedení - obsahuje náklady na práci kalového čerpadla</t>
  </si>
  <si>
    <t>1736999594</t>
  </si>
  <si>
    <t>18</t>
  </si>
  <si>
    <t>7497251015</t>
  </si>
  <si>
    <t>Montáž stožárů trakčního vedení výšky do 14 m, typ TS, TSI, TBS, TBSI - včetně konečné regulace po zatížení</t>
  </si>
  <si>
    <t>-671640202</t>
  </si>
  <si>
    <t>19</t>
  </si>
  <si>
    <t>7497200130</t>
  </si>
  <si>
    <t xml:space="preserve">Stožáry trakčního vedení  Stožár TV  -  typ  ( TS,TSI 245 ) do 10m     vč. uzavíracího nátěru</t>
  </si>
  <si>
    <t>-1541551796</t>
  </si>
  <si>
    <t>20</t>
  </si>
  <si>
    <t>7497200140</t>
  </si>
  <si>
    <t xml:space="preserve">Stožáry trakčního vedení  Stožár TV  -  typ  ( TS,TSI 245 )  od 10m - do  14m     vč. uzavíracího nátěru</t>
  </si>
  <si>
    <t>1358565549</t>
  </si>
  <si>
    <t>7497200150</t>
  </si>
  <si>
    <t xml:space="preserve">Stožáry trakčního vedení  Stožár TV  -  typ  ( TS,TSI 324 )    do 10m     vč. uzavíracího nátěru</t>
  </si>
  <si>
    <t>-1744480170</t>
  </si>
  <si>
    <t>22</t>
  </si>
  <si>
    <t>7497200190</t>
  </si>
  <si>
    <t xml:space="preserve">Stožáry trakčního vedení  Stožár TV  -  typ  ( TBS,TBSI 245 )    do  10m     vč. uzavíracího nátěru</t>
  </si>
  <si>
    <t>1445248730</t>
  </si>
  <si>
    <t>23</t>
  </si>
  <si>
    <t>7497251050</t>
  </si>
  <si>
    <t>Montáž stožárů trakčního vedení výšky do do 16 m, typ BP - včetně konečné regulace po zatížení</t>
  </si>
  <si>
    <t>-1424308916</t>
  </si>
  <si>
    <t>24</t>
  </si>
  <si>
    <t>7497200430</t>
  </si>
  <si>
    <t xml:space="preserve">Stožáry trakčního vedení  Stožár TV  -  typ  ( BP 10m )    vč. podlití</t>
  </si>
  <si>
    <t>-2070565198</t>
  </si>
  <si>
    <t>25</t>
  </si>
  <si>
    <t>7497200450</t>
  </si>
  <si>
    <t xml:space="preserve">Stožáry trakčního vedení  Stožár TV  -  typ  ( BP 12,5m )  vč. podlití</t>
  </si>
  <si>
    <t>764140606</t>
  </si>
  <si>
    <t>26</t>
  </si>
  <si>
    <t>7497200500</t>
  </si>
  <si>
    <t xml:space="preserve">Stožáry trakčního vedení  Břevno typ  23 L</t>
  </si>
  <si>
    <t>m</t>
  </si>
  <si>
    <t>-888861876</t>
  </si>
  <si>
    <t>27</t>
  </si>
  <si>
    <t>7497200510</t>
  </si>
  <si>
    <t xml:space="preserve">Stožáry trakčního vedení  Břevno typ  34 L</t>
  </si>
  <si>
    <t>1475682556</t>
  </si>
  <si>
    <t>28</t>
  </si>
  <si>
    <t>7497252015</t>
  </si>
  <si>
    <t>Jednostranné připevnění břevna typ 23, 34</t>
  </si>
  <si>
    <t>-1431697752</t>
  </si>
  <si>
    <t>29</t>
  </si>
  <si>
    <t>7497253015</t>
  </si>
  <si>
    <t>Kluzné uložení břevna typ 23, 34 na BP stožáru</t>
  </si>
  <si>
    <t>1735584324</t>
  </si>
  <si>
    <t>30</t>
  </si>
  <si>
    <t>7497200520</t>
  </si>
  <si>
    <t xml:space="preserve">Stožáry trakčního vedení  Materiál pro připevnění břevna 23,34 vč. ukončení břevna  A na 1T</t>
  </si>
  <si>
    <t>605669983</t>
  </si>
  <si>
    <t>31</t>
  </si>
  <si>
    <t>7497200540</t>
  </si>
  <si>
    <t xml:space="preserve">Stožáry trakčního vedení  Materiál pro připevnění břevna 23,34 vč. ukončení břevna  C na BP</t>
  </si>
  <si>
    <t>-1934031994</t>
  </si>
  <si>
    <t>32</t>
  </si>
  <si>
    <t>7497200550</t>
  </si>
  <si>
    <t xml:space="preserve">Stožáry trakčního vedení  Materiál pro kluzné uložení břevna 23,34 na BP stožáru</t>
  </si>
  <si>
    <t>1236055225</t>
  </si>
  <si>
    <t>33</t>
  </si>
  <si>
    <t>7497254015</t>
  </si>
  <si>
    <t>Připevnění závěsu břevna typ 23, 34</t>
  </si>
  <si>
    <t>-1432467518</t>
  </si>
  <si>
    <t>34</t>
  </si>
  <si>
    <t>7497200580</t>
  </si>
  <si>
    <t xml:space="preserve">Stožáry trakčního vedení  Materiál sestavení pro připevnění závěsu břevna 23,34 na BP</t>
  </si>
  <si>
    <t>1381444948</t>
  </si>
  <si>
    <t>35</t>
  </si>
  <si>
    <t>7497256015</t>
  </si>
  <si>
    <t>Příplatek za montáž bran nad stávajícím trakčním vedením</t>
  </si>
  <si>
    <t>-21920263</t>
  </si>
  <si>
    <t>36</t>
  </si>
  <si>
    <t>7497271005</t>
  </si>
  <si>
    <t>Demontáže zařízení trakčního vedení stožáru D, T, TB - demontáž stávajícího zařízení se všemi pomocnými doplňujícími úpravami</t>
  </si>
  <si>
    <t>-818889470</t>
  </si>
  <si>
    <t>37</t>
  </si>
  <si>
    <t>7497271035</t>
  </si>
  <si>
    <t>Demontáže zařízení trakčního vedení stožáru BP, AP - demontáž stávajícího zařízení se všemi pomocnými doplňujícími úpravami</t>
  </si>
  <si>
    <t>326932320</t>
  </si>
  <si>
    <t>38</t>
  </si>
  <si>
    <t>7497271045</t>
  </si>
  <si>
    <t>Demontáže zařízení trakčního vedení stožáru konzoly TV - demontáž stávajícího zařízení se všemi pomocnými doplňujícími úpravami, včetně upevnění</t>
  </si>
  <si>
    <t>1157154870</t>
  </si>
  <si>
    <t>39</t>
  </si>
  <si>
    <t>7497271050</t>
  </si>
  <si>
    <t>Demontáže zařízení trakčního vedení stožáru konzoly ZV, OV - demontáž stávajícího zařízení se všemi pomocnými doplňujícími úpravami, včetně závěsu</t>
  </si>
  <si>
    <t>1054880031</t>
  </si>
  <si>
    <t>40</t>
  </si>
  <si>
    <t>7497350010</t>
  </si>
  <si>
    <t>Montáž ocelových konstrukcí nestandardní</t>
  </si>
  <si>
    <t>kg</t>
  </si>
  <si>
    <t>-502603223</t>
  </si>
  <si>
    <t>41</t>
  </si>
  <si>
    <t>7497300010</t>
  </si>
  <si>
    <t xml:space="preserve">Vodiče trakčního vedení  Ocelové konstrukce nestandartní</t>
  </si>
  <si>
    <t>-629717729</t>
  </si>
  <si>
    <t>42</t>
  </si>
  <si>
    <t>7497350020</t>
  </si>
  <si>
    <t>Montáž závěsu na konzole bez přídavného lana</t>
  </si>
  <si>
    <t>-2112113460</t>
  </si>
  <si>
    <t>43</t>
  </si>
  <si>
    <t>7497350025</t>
  </si>
  <si>
    <t>Montáž závěsu na konzole s přídavným lanem</t>
  </si>
  <si>
    <t>1040446410</t>
  </si>
  <si>
    <t>44</t>
  </si>
  <si>
    <t>7497300020</t>
  </si>
  <si>
    <t xml:space="preserve">Vodiče trakčního vedení  Závěs na konzole</t>
  </si>
  <si>
    <t>-941206253</t>
  </si>
  <si>
    <t>45</t>
  </si>
  <si>
    <t>7497300030</t>
  </si>
  <si>
    <t xml:space="preserve">Vodiče trakčního vedení  Závěs na konzole s přídavným lanem</t>
  </si>
  <si>
    <t>1473295847</t>
  </si>
  <si>
    <t>46</t>
  </si>
  <si>
    <t>7497350050</t>
  </si>
  <si>
    <t>Vyvěšení držáku proti odvanutí bočního</t>
  </si>
  <si>
    <t>-452179011</t>
  </si>
  <si>
    <t>47</t>
  </si>
  <si>
    <t>7497300070</t>
  </si>
  <si>
    <t xml:space="preserve">Vodiče trakčního vedení  Materiál podsestavení pro  vyvěšení bočního držáku proti odvanutí</t>
  </si>
  <si>
    <t>1411501494</t>
  </si>
  <si>
    <t>48</t>
  </si>
  <si>
    <t>7497300050</t>
  </si>
  <si>
    <t xml:space="preserve">Vodiče trakčního vedení  Příplatek 2x plastový izolátor do ramena TV nebo SIK-u</t>
  </si>
  <si>
    <t>225126612</t>
  </si>
  <si>
    <t>49</t>
  </si>
  <si>
    <t>7497350070</t>
  </si>
  <si>
    <t>Uvolnění a zpětná montáž troleje nebo nosného lana z ramene trakčního vedení, SIK, závěsu</t>
  </si>
  <si>
    <t>960964819</t>
  </si>
  <si>
    <t>50</t>
  </si>
  <si>
    <t>7497350160</t>
  </si>
  <si>
    <t>Montáž závěsu SIK s přídavným lanem</t>
  </si>
  <si>
    <t>527015048</t>
  </si>
  <si>
    <t>51</t>
  </si>
  <si>
    <t>7497300210</t>
  </si>
  <si>
    <t xml:space="preserve">Vodiče trakčního vedení  Závěs SIK s přídavným lanem</t>
  </si>
  <si>
    <t>-614915063</t>
  </si>
  <si>
    <t>52</t>
  </si>
  <si>
    <t>7497350200</t>
  </si>
  <si>
    <t>Montáž věšáku troleje</t>
  </si>
  <si>
    <t>-1575827584</t>
  </si>
  <si>
    <t>53</t>
  </si>
  <si>
    <t>7497300250R</t>
  </si>
  <si>
    <t xml:space="preserve">Vodiče trakčního vedení  Svorka věšáková bronzová pro lano Bz10 mm2, např. T33/I</t>
  </si>
  <si>
    <t>-1692265385</t>
  </si>
  <si>
    <t>54</t>
  </si>
  <si>
    <t>7497300515R</t>
  </si>
  <si>
    <t xml:space="preserve">Vodiče trakčního vedení  lano Cu 10 mm2 - věšák troleje</t>
  </si>
  <si>
    <t>1554056900</t>
  </si>
  <si>
    <t>55</t>
  </si>
  <si>
    <t>7497350210</t>
  </si>
  <si>
    <t>Demontáž a opětovná montáž proudového propojení</t>
  </si>
  <si>
    <t>-593085258</t>
  </si>
  <si>
    <t>56</t>
  </si>
  <si>
    <t>7497300270</t>
  </si>
  <si>
    <t xml:space="preserve">Vodiče trakčního vedení  Proudová propojení</t>
  </si>
  <si>
    <t>-417764542</t>
  </si>
  <si>
    <t>57</t>
  </si>
  <si>
    <t>7497350230</t>
  </si>
  <si>
    <t>Montáž spojky - svorky dvou lan nebo troleje a lana</t>
  </si>
  <si>
    <t>1205889605</t>
  </si>
  <si>
    <t>58</t>
  </si>
  <si>
    <t>7497300280</t>
  </si>
  <si>
    <t xml:space="preserve">Vodiče trakčního vedení  Spojka  2  lan    nebo    TR + lana</t>
  </si>
  <si>
    <t>-797695043</t>
  </si>
  <si>
    <t>59</t>
  </si>
  <si>
    <t>7497350270</t>
  </si>
  <si>
    <t>Montáž pevného bodu kompenzované sestavy</t>
  </si>
  <si>
    <t>1883129595</t>
  </si>
  <si>
    <t>60</t>
  </si>
  <si>
    <t>7497300330</t>
  </si>
  <si>
    <t xml:space="preserve">Vodiče trakčního vedení  Pevný bod kompenzované sestavy</t>
  </si>
  <si>
    <t>-185941770</t>
  </si>
  <si>
    <t>61</t>
  </si>
  <si>
    <t>7497350290</t>
  </si>
  <si>
    <t>Montáž kotvení pevného bodu na stožár T, P, 2T, DS</t>
  </si>
  <si>
    <t>-1164273790</t>
  </si>
  <si>
    <t>62</t>
  </si>
  <si>
    <t>7497300340</t>
  </si>
  <si>
    <t xml:space="preserve">Vodiče trakčního vedení  Materiál sestavení pro kotvení pevného bodu na stož. T, P, 2T, DS</t>
  </si>
  <si>
    <t>1569108749</t>
  </si>
  <si>
    <t>63</t>
  </si>
  <si>
    <t>7497350305</t>
  </si>
  <si>
    <t>Montáž kotvení pevného bodu na jednoduché bráně</t>
  </si>
  <si>
    <t>-1708008236</t>
  </si>
  <si>
    <t>64</t>
  </si>
  <si>
    <t>7497300370</t>
  </si>
  <si>
    <t xml:space="preserve">Vodiče trakčního vedení  Materiál sestavení pro kotvení pevného bodu na jednoduché bráně</t>
  </si>
  <si>
    <t>790682667</t>
  </si>
  <si>
    <t>65</t>
  </si>
  <si>
    <t>7497350320</t>
  </si>
  <si>
    <t>Upevnění kotevních lan pevného bodu na nosné lano</t>
  </si>
  <si>
    <t>-1092567813</t>
  </si>
  <si>
    <t>66</t>
  </si>
  <si>
    <t>7497350332</t>
  </si>
  <si>
    <t>Montáž lan pevných bodů a odtahů 70 mm2 Bz, Fe</t>
  </si>
  <si>
    <t>960976290</t>
  </si>
  <si>
    <t>67</t>
  </si>
  <si>
    <t>7497300550</t>
  </si>
  <si>
    <t xml:space="preserve">Vodiče trakčního vedení  lano 70 mm2 Bz (např. lano nosné, směrové, příčné, pevných bodů, odtahů)</t>
  </si>
  <si>
    <t>1055385020</t>
  </si>
  <si>
    <t>186</t>
  </si>
  <si>
    <t>7497350350R</t>
  </si>
  <si>
    <t>Montáž odtahu troleje a nosného lana</t>
  </si>
  <si>
    <t>-1152700399</t>
  </si>
  <si>
    <t>68</t>
  </si>
  <si>
    <t>7497350444</t>
  </si>
  <si>
    <t>Montáž pohyblivého kotvení sestavy trakčního vedení troleje a nosného lana na stožár BP 15 kN</t>
  </si>
  <si>
    <t>2047040812</t>
  </si>
  <si>
    <t>69</t>
  </si>
  <si>
    <t>7497300580</t>
  </si>
  <si>
    <t xml:space="preserve">Vodiče trakčního vedení  Pohyb. kotvení sestavy TV, TR+NL na BP  -  15kN</t>
  </si>
  <si>
    <t>-444364152</t>
  </si>
  <si>
    <t>70</t>
  </si>
  <si>
    <t>7497350700</t>
  </si>
  <si>
    <t>Tažení nosného lana do 120 mm2 Bz, Cu</t>
  </si>
  <si>
    <t>-1158692594</t>
  </si>
  <si>
    <t>71</t>
  </si>
  <si>
    <t>7497350710</t>
  </si>
  <si>
    <t>Tažení troleje do 150 mm2 Cu</t>
  </si>
  <si>
    <t>-637941013</t>
  </si>
  <si>
    <t>72</t>
  </si>
  <si>
    <t>7497300830</t>
  </si>
  <si>
    <t xml:space="preserve">Vodiče trakčního vedení  lano 120 mm2 Cu ( lano - nosné, ZV, NV, OV, napájecích převěsů)</t>
  </si>
  <si>
    <t>-1292043613</t>
  </si>
  <si>
    <t>73</t>
  </si>
  <si>
    <t>7497301130</t>
  </si>
  <si>
    <t xml:space="preserve">Vodiče trakčního vedení  Materiál sestavení pro připevnění pohonu odpojovače na stožár typu BP</t>
  </si>
  <si>
    <t>969591947</t>
  </si>
  <si>
    <t>74</t>
  </si>
  <si>
    <t>7497301140</t>
  </si>
  <si>
    <t xml:space="preserve">Vodiče trakčního vedení  Materiál sestavení pro připevnění odpojovače na stožár typu BP</t>
  </si>
  <si>
    <t>-252201426</t>
  </si>
  <si>
    <t>75</t>
  </si>
  <si>
    <t>7497301050</t>
  </si>
  <si>
    <t xml:space="preserve">Vodiče trakčního vedení  Materiál sestavení proudového připojení lana 95 Cu nebo 120 Cu na lano ZV, NV, OV</t>
  </si>
  <si>
    <t>1388213017</t>
  </si>
  <si>
    <t>76</t>
  </si>
  <si>
    <t>7497300880</t>
  </si>
  <si>
    <t xml:space="preserve">Vodiče trakčního vedení  Trolejový drát  150 mm2 Cu</t>
  </si>
  <si>
    <t>405298594</t>
  </si>
  <si>
    <t>77</t>
  </si>
  <si>
    <t>7497350720</t>
  </si>
  <si>
    <t>Výšková regulace troleje</t>
  </si>
  <si>
    <t>-805647350</t>
  </si>
  <si>
    <t>78</t>
  </si>
  <si>
    <t>7497350734</t>
  </si>
  <si>
    <t>Montáž definitivní regulace pohyblivého kotvení nosného lana a troleje</t>
  </si>
  <si>
    <t>-1721184853</t>
  </si>
  <si>
    <t>79</t>
  </si>
  <si>
    <t>7497350750</t>
  </si>
  <si>
    <t>Zajištění kotvení nosného lana a troleje všech sestavení</t>
  </si>
  <si>
    <t>2110636708</t>
  </si>
  <si>
    <t>80</t>
  </si>
  <si>
    <t>7497350760</t>
  </si>
  <si>
    <t>Zkouška trakčního vedení vlastností mechanických - prvotní zkouška dodaného zařízení podle TKP</t>
  </si>
  <si>
    <t>km</t>
  </si>
  <si>
    <t>1607993263</t>
  </si>
  <si>
    <t>81</t>
  </si>
  <si>
    <t>7497350765</t>
  </si>
  <si>
    <t>Zkouška trakčního vedení vlastností elektrických - prvotní zkouška dodaného zařízení podle TKP</t>
  </si>
  <si>
    <t>1626975529</t>
  </si>
  <si>
    <t>82</t>
  </si>
  <si>
    <t>7497350780</t>
  </si>
  <si>
    <t>Připevnění lišty pro kotvení zesilovací, napájecí a obcházecí vedení (ZV, NV, OV) jednostranné</t>
  </si>
  <si>
    <t>1041646825</t>
  </si>
  <si>
    <t>83</t>
  </si>
  <si>
    <t>7497300890</t>
  </si>
  <si>
    <t xml:space="preserve">Vodiče trakčního vedení  Připev. jednostranné lišty pro kotvení ZV, NV, OV</t>
  </si>
  <si>
    <t>271349218</t>
  </si>
  <si>
    <t>84</t>
  </si>
  <si>
    <t>7497350785</t>
  </si>
  <si>
    <t>Připevnění lišty pro kotvení zesilovací, napájecí a obcházecí vedení (ZV, NV, OV) oboustranné</t>
  </si>
  <si>
    <t>-599780086</t>
  </si>
  <si>
    <t>85</t>
  </si>
  <si>
    <t>7497300900</t>
  </si>
  <si>
    <t xml:space="preserve">Vodiče trakčního vedení  Připev. oboustranné lišty pro kotvení ZV, NV, OV</t>
  </si>
  <si>
    <t>-196742195</t>
  </si>
  <si>
    <t>86</t>
  </si>
  <si>
    <t>7497350800</t>
  </si>
  <si>
    <t>Montáž kotvení lana zesilovacího, napájecího a obcházecího vedení jednoho</t>
  </si>
  <si>
    <t>-120341548</t>
  </si>
  <si>
    <t>87</t>
  </si>
  <si>
    <t>7497300910</t>
  </si>
  <si>
    <t xml:space="preserve">Vodiče trakčního vedení  Kotvení 1 lana ZV, NV, OV</t>
  </si>
  <si>
    <t>-187452767</t>
  </si>
  <si>
    <t>88</t>
  </si>
  <si>
    <t>7497350830</t>
  </si>
  <si>
    <t>Připevnění konzoly zesilovacího, napájecího a obcházecího vedení svislý závěs na stožár T, P, BP, DS</t>
  </si>
  <si>
    <t>1737631123</t>
  </si>
  <si>
    <t>89</t>
  </si>
  <si>
    <t>7497300960</t>
  </si>
  <si>
    <t xml:space="preserve">Vodiče trakčního vedení  Konzola  ZV, NV OV pro svislý závěs na T, P, BP, DS</t>
  </si>
  <si>
    <t>-266982635</t>
  </si>
  <si>
    <t>90</t>
  </si>
  <si>
    <t>7497300970</t>
  </si>
  <si>
    <t xml:space="preserve">Vodiče trakčního vedení  Konzola  ZV, NV OV pro "V" závěs na T, P, BP, DS</t>
  </si>
  <si>
    <t>-1327326383</t>
  </si>
  <si>
    <t>91</t>
  </si>
  <si>
    <t>7497350835</t>
  </si>
  <si>
    <t>Připevnění konzoly zesilovacího, napájecího a obcházecího vedení "V" závěs na stožár T, P, BP, DS</t>
  </si>
  <si>
    <t>510065614</t>
  </si>
  <si>
    <t>92</t>
  </si>
  <si>
    <t>7497350840</t>
  </si>
  <si>
    <t>Připevnění konzoly zesilovacího, napájecího a obcházecího vedení svislý závěs přeponky na stožár BP</t>
  </si>
  <si>
    <t>1521860180</t>
  </si>
  <si>
    <t>93</t>
  </si>
  <si>
    <t>7497300980</t>
  </si>
  <si>
    <t xml:space="preserve">Vodiče trakčního vedení  Konzola ZV, NV OV pro svislý závěs přeponky na BP</t>
  </si>
  <si>
    <t>636238936</t>
  </si>
  <si>
    <t>94</t>
  </si>
  <si>
    <t>7497350850</t>
  </si>
  <si>
    <t>Montáž závěsu zesilovacího, napájecího a obcházecího vedení (ZV, NV, OV) svislého 1 - 2 lan</t>
  </si>
  <si>
    <t>2007040332</t>
  </si>
  <si>
    <t>95</t>
  </si>
  <si>
    <t>7497300990</t>
  </si>
  <si>
    <t xml:space="preserve">Vodiče trakčního vedení  Svislý závěs 1-2 lan ZV, NV, OV</t>
  </si>
  <si>
    <t>1759211606</t>
  </si>
  <si>
    <t>96</t>
  </si>
  <si>
    <t>7497350860</t>
  </si>
  <si>
    <t>Montáž závěsu zesilovacího, napájecího a obcházecího vedení (ZV, NV, OV) typ "V" 1 - 2 lan</t>
  </si>
  <si>
    <t>-2115767139</t>
  </si>
  <si>
    <t>97</t>
  </si>
  <si>
    <t>7497301010</t>
  </si>
  <si>
    <t xml:space="preserve">Vodiče trakčního vedení  "V" závěs  1-2 lan ZV, NV, OV</t>
  </si>
  <si>
    <t>1484282564</t>
  </si>
  <si>
    <t>98</t>
  </si>
  <si>
    <t>7497350890</t>
  </si>
  <si>
    <t>Připojení lana 95 Cu nebo 120 Cu na lano ZV, NV, OV</t>
  </si>
  <si>
    <t>-565523860</t>
  </si>
  <si>
    <t>99</t>
  </si>
  <si>
    <t>7497350920</t>
  </si>
  <si>
    <t>Montáž lisované spojky zesilovacího, napájecího a obcházecího vedení dvou lan</t>
  </si>
  <si>
    <t>-1580366186</t>
  </si>
  <si>
    <t>100</t>
  </si>
  <si>
    <t>7497301080</t>
  </si>
  <si>
    <t xml:space="preserve">Vodiče trakčního vedení  Lisovaná spojka dvou lan ZV, NV, OV</t>
  </si>
  <si>
    <t>2011672122</t>
  </si>
  <si>
    <t>101</t>
  </si>
  <si>
    <t>7497350930</t>
  </si>
  <si>
    <t>Připojení zesilovacího, napájecího a obcházecího vedení 1 - 2 lan na trakční vedení</t>
  </si>
  <si>
    <t>1909423395</t>
  </si>
  <si>
    <t>102</t>
  </si>
  <si>
    <t>7497301090</t>
  </si>
  <si>
    <t xml:space="preserve">Vodiče trakčního vedení  Materiál sestavení připojení ZV, NV, OV 1-2 lana na TV</t>
  </si>
  <si>
    <t>-792481045</t>
  </si>
  <si>
    <t>103</t>
  </si>
  <si>
    <t>7497350960</t>
  </si>
  <si>
    <t>Tažení lana pro zesilovací, napájecí a obcházecí vedení do 240 mm2 Cu, AlFe</t>
  </si>
  <si>
    <t>441449467</t>
  </si>
  <si>
    <t>104</t>
  </si>
  <si>
    <t>7497350970</t>
  </si>
  <si>
    <t>Montáž odpojovače motorového</t>
  </si>
  <si>
    <t>144999322</t>
  </si>
  <si>
    <t>105</t>
  </si>
  <si>
    <t>7497301150</t>
  </si>
  <si>
    <t xml:space="preserve">Vodiče trakčního vedení  Pohon odpojovače motorový</t>
  </si>
  <si>
    <t>-1674779700</t>
  </si>
  <si>
    <t>106</t>
  </si>
  <si>
    <t>7497301170</t>
  </si>
  <si>
    <t xml:space="preserve">Vodiče trakčního vedení  Táhlo motorového odpojovače</t>
  </si>
  <si>
    <t>477946162</t>
  </si>
  <si>
    <t>107</t>
  </si>
  <si>
    <t>7497301180</t>
  </si>
  <si>
    <t xml:space="preserve">Vodiče trakčního vedení  Odpojovač nebo odpínač na stož. TV</t>
  </si>
  <si>
    <t>825562152</t>
  </si>
  <si>
    <t>108</t>
  </si>
  <si>
    <t>7497350990</t>
  </si>
  <si>
    <t>Montáž odpojovače nebo odpínače, příp. s uzemňovacím nožem na stožár trakčního vedení</t>
  </si>
  <si>
    <t>-1448779559</t>
  </si>
  <si>
    <t>109</t>
  </si>
  <si>
    <t>7497351045</t>
  </si>
  <si>
    <t>Montáž kotvení svodu z odpojovače s připojením na trakční vedení trojitého na stožár BP - s připojením i na ZV</t>
  </si>
  <si>
    <t>517708454</t>
  </si>
  <si>
    <t>179</t>
  </si>
  <si>
    <t>7497301270</t>
  </si>
  <si>
    <t xml:space="preserve">Vodiče trakčního vedení  Kotvení dvou dvojitých svodů z odpoj. s připoj. na TV - 2T</t>
  </si>
  <si>
    <t>276138122</t>
  </si>
  <si>
    <t>111</t>
  </si>
  <si>
    <t>7497351150</t>
  </si>
  <si>
    <t>Připojení svodu napájecího převěsu na trakční vedení 120 mm2 Cu</t>
  </si>
  <si>
    <t>-1008954501</t>
  </si>
  <si>
    <t>112</t>
  </si>
  <si>
    <t>7497301410</t>
  </si>
  <si>
    <t xml:space="preserve">Vodiče trakčního vedení  Materiál sestavení  pro připojení svodu 120 mm2 Cu napájecího převěsu na TV</t>
  </si>
  <si>
    <t>-973739026</t>
  </si>
  <si>
    <t>113</t>
  </si>
  <si>
    <t>7497351400</t>
  </si>
  <si>
    <t>Upevnění konzol středové, stranové</t>
  </si>
  <si>
    <t>781437768</t>
  </si>
  <si>
    <t>114</t>
  </si>
  <si>
    <t>7499700400</t>
  </si>
  <si>
    <t xml:space="preserve">Nátěry trakčního vedení  Barva a řed. pro bezpečnostní bíločervený pruh na podpěře TV</t>
  </si>
  <si>
    <t>1104225170</t>
  </si>
  <si>
    <t>115</t>
  </si>
  <si>
    <t>7497301800</t>
  </si>
  <si>
    <t xml:space="preserve">Vodiče trakčního vedení  Materiál sestavení pro upevnění konzol středové,stranové</t>
  </si>
  <si>
    <t>-815733728</t>
  </si>
  <si>
    <t>116</t>
  </si>
  <si>
    <t>7497351405</t>
  </si>
  <si>
    <t>Upevnění konzol dvou konzol</t>
  </si>
  <si>
    <t>1551188529</t>
  </si>
  <si>
    <t>117</t>
  </si>
  <si>
    <t>7497301810</t>
  </si>
  <si>
    <t xml:space="preserve">Vodiče trakčního vedení  Materiál sestavení pro upevnění 2 konzol</t>
  </si>
  <si>
    <t>1099584787</t>
  </si>
  <si>
    <t>118</t>
  </si>
  <si>
    <t>7497351450</t>
  </si>
  <si>
    <t>Montáž bleskojistky růžkové na stožáru T, P, BP</t>
  </si>
  <si>
    <t>-1990645721</t>
  </si>
  <si>
    <t>119</t>
  </si>
  <si>
    <t>7497301850</t>
  </si>
  <si>
    <t xml:space="preserve">Vodiče trakčního vedení  Bleskojistka růžková na stožáru T, P, BP</t>
  </si>
  <si>
    <t>-1395390830</t>
  </si>
  <si>
    <t>120</t>
  </si>
  <si>
    <t>7497351675</t>
  </si>
  <si>
    <t>Montáž montážních lávek na BP délky 1035, 2045 mm</t>
  </si>
  <si>
    <t>-1471896994</t>
  </si>
  <si>
    <t>121</t>
  </si>
  <si>
    <t>7497302140</t>
  </si>
  <si>
    <t xml:space="preserve">Vodiče trakčního vedení  Montážní lávka na BP délky - 1035, 2045mm</t>
  </si>
  <si>
    <t>-370962132</t>
  </si>
  <si>
    <t>122</t>
  </si>
  <si>
    <t>7497351690</t>
  </si>
  <si>
    <t>Montáž ovládacích lávek na stožár BP</t>
  </si>
  <si>
    <t>135778837</t>
  </si>
  <si>
    <t>123</t>
  </si>
  <si>
    <t>7497302160</t>
  </si>
  <si>
    <t xml:space="preserve">Vodiče trakčního vedení  Ovládací lávka na stož. BP</t>
  </si>
  <si>
    <t>-1986139448</t>
  </si>
  <si>
    <t>124</t>
  </si>
  <si>
    <t>7497351735</t>
  </si>
  <si>
    <t>Montáž ochranných sítí šikmých - mosty</t>
  </si>
  <si>
    <t>-260088522</t>
  </si>
  <si>
    <t>125</t>
  </si>
  <si>
    <t>7497302220</t>
  </si>
  <si>
    <t xml:space="preserve">Vodiče trakčního vedení  Ochranná síť šikmá _mosty</t>
  </si>
  <si>
    <t>-330771914</t>
  </si>
  <si>
    <t>126</t>
  </si>
  <si>
    <t>7497351770</t>
  </si>
  <si>
    <t>Montáž výstražných tabulek na stožáru T, P, BP, DS</t>
  </si>
  <si>
    <t>-1284643159</t>
  </si>
  <si>
    <t>127</t>
  </si>
  <si>
    <t>7497302250</t>
  </si>
  <si>
    <t xml:space="preserve">Vodiče trakčního vedení  Výstražné tabulky na stožáru T, P, BP, DS</t>
  </si>
  <si>
    <t>-1315302109</t>
  </si>
  <si>
    <t>7497351780</t>
  </si>
  <si>
    <t>Číslování stožárů a pohonů odpojovačů 1 - 3 znaky</t>
  </si>
  <si>
    <t>1335470829</t>
  </si>
  <si>
    <t>129</t>
  </si>
  <si>
    <t>7497302260</t>
  </si>
  <si>
    <t xml:space="preserve">Vodiče trakčního vedení  Tabulka číslování stožárů a pohonů odpojovačů 1 - 3 znaky</t>
  </si>
  <si>
    <t>-42995766</t>
  </si>
  <si>
    <t>130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</si>
  <si>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</si>
  <si>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</si>
  <si>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1397094674</t>
  </si>
  <si>
    <t>131</t>
  </si>
  <si>
    <t>7497351830</t>
  </si>
  <si>
    <t>Aktualizace trakčního vedení dle kolejových postupů za 100 m zprovozňované skupiny - po každém stavebním postupu</t>
  </si>
  <si>
    <t>535070884</t>
  </si>
  <si>
    <t>132</t>
  </si>
  <si>
    <t>7497371020</t>
  </si>
  <si>
    <t>Demontáže zařízení trakčního vedení závěsu "V" - demontáž stávajícího zařízení se všemi pomocnými doplňujícími úpravami</t>
  </si>
  <si>
    <t>-1998456984</t>
  </si>
  <si>
    <t>133</t>
  </si>
  <si>
    <t>7497371040</t>
  </si>
  <si>
    <t>Demontáže zařízení trakčního vedení závěsu věšáku - demontáž stávajícího zařízení se všemi pomocnými doplňujícími úpravami, úplná</t>
  </si>
  <si>
    <t>1601032760</t>
  </si>
  <si>
    <t>134</t>
  </si>
  <si>
    <t>7497371045</t>
  </si>
  <si>
    <t>Demontáže zařízení trakčního vedení závěsu podélné nebo příčné proudové propojky - demontáž stávajícího zařízení se všemi pomocnými doplňujícími úpravami</t>
  </si>
  <si>
    <t>36038729</t>
  </si>
  <si>
    <t>135</t>
  </si>
  <si>
    <t>7497371050</t>
  </si>
  <si>
    <t>Demontáže zařízení trakčního vedení závěsu spojky - demontáž stávajícího zařízení se všemi pomocnými doplňujícími úpravami, úplná</t>
  </si>
  <si>
    <t>1653363863</t>
  </si>
  <si>
    <t>136</t>
  </si>
  <si>
    <t>7497371070</t>
  </si>
  <si>
    <t>Demontáže zařízení trakčního vedení závěsu pevného bodu - demontáž stávajícího zařízení se všemi pomocnými doplňujícími úpravami, včetně zakotvení</t>
  </si>
  <si>
    <t>2021038591</t>
  </si>
  <si>
    <t>137</t>
  </si>
  <si>
    <t>7497371115</t>
  </si>
  <si>
    <t>Demontáže zařízení trakčního vedení troleje včetně nástavků stočení na buben - demontáž stávajícího zařízení se všemi pomocnými doplňujícími úpravami</t>
  </si>
  <si>
    <t>201265051</t>
  </si>
  <si>
    <t>138</t>
  </si>
  <si>
    <t>7497371215</t>
  </si>
  <si>
    <t>Demontáže zařízení trakčního vedení nosného lana včetně nástavků stočení na buben - demontáž stávajícího zařízení se všemi pomocnými doplňujícími úpravami</t>
  </si>
  <si>
    <t>-1993317280</t>
  </si>
  <si>
    <t>139</t>
  </si>
  <si>
    <t>7497371315</t>
  </si>
  <si>
    <t>Demontáže zařízení trakčního vedení kotvení troleje, nosného lana pohyblivě - demontáž stávajícího zařízení se všemi pomocnými doplňujícími úpravami</t>
  </si>
  <si>
    <t>1725727483</t>
  </si>
  <si>
    <t>140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</si>
  <si>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</si>
  <si>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</si>
  <si>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963593982</t>
  </si>
  <si>
    <t>141</t>
  </si>
  <si>
    <t>7497371415</t>
  </si>
  <si>
    <t>Demontáže zařízení trakčního vedení lana zesilovacího vedení stočení na buben - demontáž stávajícího zařízení se všemi pomocnými doplňujícími úpravami</t>
  </si>
  <si>
    <t>-1705772231</t>
  </si>
  <si>
    <t>142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</si>
  <si>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</si>
  <si>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</si>
  <si>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-1783399676</t>
  </si>
  <si>
    <t>143</t>
  </si>
  <si>
    <t>7497371620</t>
  </si>
  <si>
    <t>Demontáže zařízení trakčního vedení svodu bleskojistky - demontáž stávajícího zařízení se všemi pomocnými doplňujícími úpravami, úplná</t>
  </si>
  <si>
    <t>486960370</t>
  </si>
  <si>
    <t>144</t>
  </si>
  <si>
    <t>7497371710</t>
  </si>
  <si>
    <t>Demontáže zařízení trakčního vedení lávky pro odpojovač montážní - demontáž stávajícího zařízení se všemi pomocnými doplňujícími úpravami</t>
  </si>
  <si>
    <t>-1121297792</t>
  </si>
  <si>
    <t>145</t>
  </si>
  <si>
    <t>7497371730</t>
  </si>
  <si>
    <t>Demontáže zařízení trakčního vedení lávky pro odpojovač nestandardní kovové konstrukce - demontáž stávajícího zařízení se všemi pomocnými doplňujícími úpravami</t>
  </si>
  <si>
    <t>918479721</t>
  </si>
  <si>
    <t>146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</si>
  <si>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</si>
  <si>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</si>
  <si>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665249273</t>
  </si>
  <si>
    <t>147</t>
  </si>
  <si>
    <t>7497451020</t>
  </si>
  <si>
    <t>Montáž osvětlení trakčního vedení montáž svorkovnicové skříně na stožár T, P, BP, DS do výše nad 4 m skříně</t>
  </si>
  <si>
    <t>-1646277415</t>
  </si>
  <si>
    <t>148</t>
  </si>
  <si>
    <t>7497451040</t>
  </si>
  <si>
    <t>Montáž osvětlení trakčního vedení montáž svodu kabelu do země na stožáru T, P, BP, DS</t>
  </si>
  <si>
    <t>1002166733</t>
  </si>
  <si>
    <t>149</t>
  </si>
  <si>
    <t>7497651010</t>
  </si>
  <si>
    <t>HZS na trakčním vedení</t>
  </si>
  <si>
    <t>-2062469497</t>
  </si>
  <si>
    <t>150</t>
  </si>
  <si>
    <t>7497655010</t>
  </si>
  <si>
    <t>Tažné hnací vozidlo k pracovním soupravám pro montáž a demontáž - obsahuje i veškeré výkony tažného hnacího vozidla pro posun montážní techniky v kolejišti</t>
  </si>
  <si>
    <t>1140671561</t>
  </si>
  <si>
    <t>151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</si>
  <si>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</si>
  <si>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</si>
  <si>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-2120292201</t>
  </si>
  <si>
    <t>152</t>
  </si>
  <si>
    <t>7498150525</t>
  </si>
  <si>
    <t>Vyhotovení výchozí revizní zprávy příplatek za každých dalších i započatých 500 000 Kč přes 1 000 000 Kč</t>
  </si>
  <si>
    <t>890577747</t>
  </si>
  <si>
    <t>153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</si>
  <si>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</si>
  <si>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</si>
  <si>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961354708</t>
  </si>
  <si>
    <t>154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</si>
  <si>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</si>
  <si>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</si>
  <si>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-1138351010</t>
  </si>
  <si>
    <t>155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</si>
  <si>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</si>
  <si>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</si>
  <si>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45781236</t>
  </si>
  <si>
    <t>156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</si>
  <si>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</si>
  <si>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</si>
  <si>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1484995204</t>
  </si>
  <si>
    <t>157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</si>
  <si>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</si>
  <si>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</si>
  <si>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</si>
  <si>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-1397164692</t>
  </si>
  <si>
    <t>158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</si>
  <si>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</si>
  <si>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</si>
  <si>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902306406</t>
  </si>
  <si>
    <t>159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</si>
  <si>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</si>
  <si>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</si>
  <si>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1878919915</t>
  </si>
  <si>
    <t>160</t>
  </si>
  <si>
    <t>7498351010</t>
  </si>
  <si>
    <t>Vydání průkazu způsobilosti pro funkční celek, provizorní stav - vyhotovení dokladu o silnoproudých zařízeních a vydání průkazu způsobilosti</t>
  </si>
  <si>
    <t>323703202</t>
  </si>
  <si>
    <t>161</t>
  </si>
  <si>
    <t>7498352020</t>
  </si>
  <si>
    <t>Vydání příkazu "B" složité pracoviště - vyhotovení příkazu "B" pro zajištění pracoviště při práci na vypnutém a zajištěném zařízení vn</t>
  </si>
  <si>
    <t>82151987</t>
  </si>
  <si>
    <t>162</t>
  </si>
  <si>
    <t>7830010001-R</t>
  </si>
  <si>
    <t>Zhotovení povrchové úpravy nátěrem</t>
  </si>
  <si>
    <t>-483445435</t>
  </si>
  <si>
    <t>163</t>
  </si>
  <si>
    <t>7499700420</t>
  </si>
  <si>
    <t xml:space="preserve">Nátěry trakčního vedení  Barva a řed. pro rekonstrukci nátěru stožárů a bran</t>
  </si>
  <si>
    <t>1770041206</t>
  </si>
  <si>
    <t>164</t>
  </si>
  <si>
    <t>7830010003-R</t>
  </si>
  <si>
    <t>Zhotovení povrchové úpravy nátěrem bezpečnostních pruhů na osvětlovací stožár nebo věž</t>
  </si>
  <si>
    <t>1366252579</t>
  </si>
  <si>
    <t>165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</si>
  <si>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</si>
  <si>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</si>
  <si>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-1573417652</t>
  </si>
  <si>
    <t>166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</si>
  <si>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</si>
  <si>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</si>
  <si>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1842025100</t>
  </si>
  <si>
    <t>Práce a dodávky M</t>
  </si>
  <si>
    <t>46-M</t>
  </si>
  <si>
    <t>Zemní práce při extr.mont.pracích</t>
  </si>
  <si>
    <t>175</t>
  </si>
  <si>
    <t>7499700850</t>
  </si>
  <si>
    <t xml:space="preserve">Kabely trakčního vedení, Různé TV  Ukončení vodiče do 120 mm2 v rozvaděči</t>
  </si>
  <si>
    <t>256</t>
  </si>
  <si>
    <t>784904775</t>
  </si>
  <si>
    <t>176</t>
  </si>
  <si>
    <t>7499700790</t>
  </si>
  <si>
    <t xml:space="preserve">Kabely trakčního vedení, Různé TV  Kabelová koncovka do 1 kV vč.kabelového oka</t>
  </si>
  <si>
    <t>1806154585</t>
  </si>
  <si>
    <t>177</t>
  </si>
  <si>
    <t>7499700650</t>
  </si>
  <si>
    <t xml:space="preserve">Kabely trakčního vedení, Různé TV  Připojovací ohebný kabel 0,6/1kV 1 x 120 mm2 Cu</t>
  </si>
  <si>
    <t>-319125800</t>
  </si>
  <si>
    <t>178</t>
  </si>
  <si>
    <t>7499700510</t>
  </si>
  <si>
    <t xml:space="preserve">Kabely trakčního vedení, Různé TV  Žlab PVC 100x100 mm šíře</t>
  </si>
  <si>
    <t>1076786573</t>
  </si>
  <si>
    <t>SO 31-01 VON - Oprava TV Libice n.C. - Poděbrady</t>
  </si>
  <si>
    <t xml:space="preserve">    VRN - Vedlejší rozpočtové náklady</t>
  </si>
  <si>
    <t>VRN</t>
  </si>
  <si>
    <t>Vedlejší rozpočtové náklady</t>
  </si>
  <si>
    <t>021101001R</t>
  </si>
  <si>
    <t>Průzkumné práce pro opravy Geotechnický průzkum předběžný</t>
  </si>
  <si>
    <t>-376679322</t>
  </si>
  <si>
    <t>021101011</t>
  </si>
  <si>
    <t>Průzkumné práce pro opravy Geotechnický průzkum podrobný</t>
  </si>
  <si>
    <t>kpl</t>
  </si>
  <si>
    <t>771277235</t>
  </si>
  <si>
    <t>022101021</t>
  </si>
  <si>
    <t>Geodetické práce Geodetické práce po ukončení opravy</t>
  </si>
  <si>
    <t>684142565</t>
  </si>
  <si>
    <t>022102001</t>
  </si>
  <si>
    <t>Geodetické práce Geodetické práce elektrického zařízení</t>
  </si>
  <si>
    <t>1960842426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</si>
  <si>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</si>
  <si>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</si>
  <si>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-989740804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</si>
  <si>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</si>
  <si>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</si>
  <si>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-2109893039</t>
  </si>
  <si>
    <t>024101201</t>
  </si>
  <si>
    <t>Inženýrská činnost koordinátor BOZP na staveništi</t>
  </si>
  <si>
    <t>1064248183</t>
  </si>
  <si>
    <t>024101301</t>
  </si>
  <si>
    <t>Inženýrská činnost posudky (např. statické aj.) a dozory</t>
  </si>
  <si>
    <t>-1409820150</t>
  </si>
  <si>
    <t>031111051</t>
  </si>
  <si>
    <t>Zařízení a vybavení staveniště pronájem ploch</t>
  </si>
  <si>
    <t>-1597594419</t>
  </si>
  <si>
    <t>P</t>
  </si>
  <si>
    <t>Poznámka k položce:_x000d_
Základna pro výpočet - dotyčné práce</t>
  </si>
  <si>
    <t>033121021</t>
  </si>
  <si>
    <t>Provozní vlivy Rušení prací železničním provozem širá trať nebo dopravny s kolejovým rozvětvením s počtem vlaků za směnu 8,5 hod. přes 50 do 100</t>
  </si>
  <si>
    <t>166772474</t>
  </si>
  <si>
    <t>SO 37-01 - Oprava UKK Libice n.C. - Poděbrady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</si>
  <si>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</si>
  <si>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</si>
  <si>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-1593637441</t>
  </si>
  <si>
    <t>7497351520</t>
  </si>
  <si>
    <t>Montáž přímého ukolejnění stožár T, P, 2T, BP, DS, OK - 1 vodič</t>
  </si>
  <si>
    <t>1056543645</t>
  </si>
  <si>
    <t>7497351565</t>
  </si>
  <si>
    <t>Montáž přímého ukolejnění objímka pro ukolejnění jednoduchá</t>
  </si>
  <si>
    <t>1162371610</t>
  </si>
  <si>
    <t>7499700880</t>
  </si>
  <si>
    <t xml:space="preserve">Kabely trakčního vedení, Různé TV  Uzemňovací vedení na povrchu, kruhovým vodičem FeZn do D=10 mm</t>
  </si>
  <si>
    <t>-1536144598</t>
  </si>
  <si>
    <t>7497301940</t>
  </si>
  <si>
    <t xml:space="preserve">Vodiče trakčního vedení  Přímé ukolejnění stož.T, P, 2T, BP, DS, OK   - 1 vodič</t>
  </si>
  <si>
    <t>-1447078022</t>
  </si>
  <si>
    <t>7497351570</t>
  </si>
  <si>
    <t>Montáž přímého ukolejnění příchytka na úhelník rovná</t>
  </si>
  <si>
    <t>1204866382</t>
  </si>
  <si>
    <t>7499700160</t>
  </si>
  <si>
    <t xml:space="preserve">Konstrukční prvky trakčního vedení  Příchytka na úhelník rovná</t>
  </si>
  <si>
    <t>-1613673274</t>
  </si>
  <si>
    <t>7497351590</t>
  </si>
  <si>
    <t>Montáž ukolejnění s průrazkou T, P, 2T, BP, DS, OK - 1 vodič</t>
  </si>
  <si>
    <t>2085399119</t>
  </si>
  <si>
    <t>7497301980</t>
  </si>
  <si>
    <t xml:space="preserve">Vodiče trakčního vedení  Ukolejnění s průrazkou T, P, 2T, BP, DS, OK   - 1 vodič</t>
  </si>
  <si>
    <t>1957006106</t>
  </si>
  <si>
    <t>7497351595</t>
  </si>
  <si>
    <t>Montáž ukolejnění s průrazkou T, P, 2T, BP, DS, OK - 2 vodiče</t>
  </si>
  <si>
    <t>512</t>
  </si>
  <si>
    <t>1604128252</t>
  </si>
  <si>
    <t>7497301990</t>
  </si>
  <si>
    <t xml:space="preserve">Vodiče trakčního vedení  Ukolejnění s průrazkou T, P, 2T, BP, DS, OK  - 2 vodiče</t>
  </si>
  <si>
    <t>-1688622108</t>
  </si>
  <si>
    <t>7497351660</t>
  </si>
  <si>
    <t>Tažení ochranného lana do 240 mm2</t>
  </si>
  <si>
    <t>671448859</t>
  </si>
  <si>
    <t>7497351820</t>
  </si>
  <si>
    <t>Aktualizace KSU a TP dle kolejových postupů za 100 m zprovozňované skupiny - po každém stavebním postupu</t>
  </si>
  <si>
    <t>-1491456842</t>
  </si>
  <si>
    <t>7497351840</t>
  </si>
  <si>
    <t>Zpracování KSU a TP pro účely zavedení do provozu za 100 m - při uvádění do provozu</t>
  </si>
  <si>
    <t>323339961</t>
  </si>
  <si>
    <t>7499700440</t>
  </si>
  <si>
    <t xml:space="preserve">Kabely trakčního vedení, Různé TV  Kotevní šroub do zdi pro konstrukce TV</t>
  </si>
  <si>
    <t>-2112136778</t>
  </si>
  <si>
    <t>7497371625</t>
  </si>
  <si>
    <t>Demontáže zařízení trakčního vedení svodu ukolejnění konstrukcí a stožárů - demontáž stávajícího zařízení se všemi pomocnými doplňujícími úpravami</t>
  </si>
  <si>
    <t>147436275</t>
  </si>
  <si>
    <t>1765833101</t>
  </si>
  <si>
    <t>-25109589</t>
  </si>
  <si>
    <t>-1031779006</t>
  </si>
  <si>
    <t>7497100140</t>
  </si>
  <si>
    <t xml:space="preserve">Základy trakčního vedení  Uzemnění  stožáru TV</t>
  </si>
  <si>
    <t>2127362438</t>
  </si>
  <si>
    <t>-1840386128</t>
  </si>
  <si>
    <t>-640094652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</si>
  <si>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</si>
  <si>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</si>
  <si>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769338259</t>
  </si>
  <si>
    <t>-1285648642</t>
  </si>
  <si>
    <t>659901979</t>
  </si>
  <si>
    <t>7590545110</t>
  </si>
  <si>
    <t>Montáž kabelu SEKU, SYKFY připevněného na zeď</t>
  </si>
  <si>
    <t>-821643351</t>
  </si>
  <si>
    <t>SO 37-01 VON - Oprava UKK Libice n.C. - Poděbrady</t>
  </si>
  <si>
    <t>VRN - Vedlejší rozpočtové náklady</t>
  </si>
  <si>
    <t>-2002693228</t>
  </si>
  <si>
    <t>831238315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</si>
</sst>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4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18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18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26</v>
      </c>
      <c r="AO16" s="19"/>
      <c r="AP16" s="19"/>
      <c r="AQ16" s="19"/>
      <c r="AR16" s="17"/>
      <c r="BE16" s="28"/>
      <c r="BS16" s="14" t="s">
        <v>33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29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26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29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24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12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O56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15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TV v úseku Libice nad Cidlinou (mimo) – Poděbrady (mimo)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20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Cidlinou (mimo) – Poděbrady (mimo)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22</v>
      </c>
      <c r="AJ47" s="37"/>
      <c r="AK47" s="37"/>
      <c r="AL47" s="37"/>
      <c r="AM47" s="69" t="str">
        <f>IF(AN8= "","",AN8)</f>
        <v>10. 5. 2021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24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SŽ s.o. Přednosta SEE Praha; Mgr. František Fiala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>SŽ s.o. Lukáš Voldřich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35</v>
      </c>
      <c r="AJ50" s="37"/>
      <c r="AK50" s="37"/>
      <c r="AL50" s="37"/>
      <c r="AM50" s="70" t="str">
        <f>IF(E20="","",E20)</f>
        <v>SŽ s.o. Lukáš Voldřich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ROUND(SUM(AG55:AG58),2)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18</v>
      </c>
      <c r="AR54" s="101"/>
      <c r="AS54" s="102">
        <f>ROUND(SUM(AS55:AS58),2)</f>
        <v>0</v>
      </c>
      <c r="AT54" s="103">
        <f>ROUND(SUM(AV54:AW54),2)</f>
        <v>0</v>
      </c>
      <c r="AU54" s="104">
        <f>ROUND(SUM(AU55:AU58),5)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ROUND(SUM(AZ55:AZ58),2)</f>
        <v>0</v>
      </c>
      <c r="BA54" s="103">
        <f>ROUND(SUM(BA55:BA58),2)</f>
        <v>0</v>
      </c>
      <c r="BB54" s="103">
        <f>ROUND(SUM(BB55:BB58),2)</f>
        <v>0</v>
      </c>
      <c r="BC54" s="103">
        <f>ROUND(SUM(BC55:BC58),2)</f>
        <v>0</v>
      </c>
      <c r="BD54" s="105">
        <f>ROUND(SUM(BD55:BD58),2)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18</v>
      </c>
    </row>
    <row r="55" s="7" customFormat="1" ht="24.7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 31-01 - Oprava TV Libi...'!J30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'SO 31-01 - Oprava TV Libi...'!P86</f>
        <v>0</v>
      </c>
      <c r="AV55" s="117">
        <f>'SO 31-01 - Oprava TV Libi...'!J33</f>
        <v>0</v>
      </c>
      <c r="AW55" s="117">
        <f>'SO 31-01 - Oprava TV Libi...'!J34</f>
        <v>0</v>
      </c>
      <c r="AX55" s="117">
        <f>'SO 31-01 - Oprava TV Libi...'!J35</f>
        <v>0</v>
      </c>
      <c r="AY55" s="117">
        <f>'SO 31-01 - Oprava TV Libi...'!J36</f>
        <v>0</v>
      </c>
      <c r="AZ55" s="117">
        <f>'SO 31-01 - Oprava TV Libi...'!F33</f>
        <v>0</v>
      </c>
      <c r="BA55" s="117">
        <f>'SO 31-01 - Oprava TV Libi...'!F34</f>
        <v>0</v>
      </c>
      <c r="BB55" s="117">
        <f>'SO 31-01 - Oprava TV Libi...'!F35</f>
        <v>0</v>
      </c>
      <c r="BC55" s="117">
        <f>'SO 31-01 - Oprava TV Libi...'!F36</f>
        <v>0</v>
      </c>
      <c r="BD55" s="119">
        <f>'SO 31-01 - Oprava TV Libi...'!F37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18</v>
      </c>
      <c r="CM55" s="120" t="s">
        <v>82</v>
      </c>
    </row>
    <row r="56" s="7" customFormat="1" ht="37.5" customHeight="1">
      <c r="A56" s="108" t="s">
        <v>76</v>
      </c>
      <c r="B56" s="109"/>
      <c r="C56" s="110"/>
      <c r="D56" s="111" t="s">
        <v>83</v>
      </c>
      <c r="E56" s="111"/>
      <c r="F56" s="111"/>
      <c r="G56" s="111"/>
      <c r="H56" s="111"/>
      <c r="I56" s="112"/>
      <c r="J56" s="111" t="s">
        <v>78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'SO 31-01 VON - Oprava TV 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79</v>
      </c>
      <c r="AR56" s="115"/>
      <c r="AS56" s="116">
        <v>0</v>
      </c>
      <c r="AT56" s="117">
        <f>ROUND(SUM(AV56:AW56),2)</f>
        <v>0</v>
      </c>
      <c r="AU56" s="118">
        <f>'SO 31-01 VON - Oprava TV ...'!P81</f>
        <v>0</v>
      </c>
      <c r="AV56" s="117">
        <f>'SO 31-01 VON - Oprava TV ...'!J33</f>
        <v>0</v>
      </c>
      <c r="AW56" s="117">
        <f>'SO 31-01 VON - Oprava TV ...'!J34</f>
        <v>0</v>
      </c>
      <c r="AX56" s="117">
        <f>'SO 31-01 VON - Oprava TV ...'!J35</f>
        <v>0</v>
      </c>
      <c r="AY56" s="117">
        <f>'SO 31-01 VON - Oprava TV ...'!J36</f>
        <v>0</v>
      </c>
      <c r="AZ56" s="117">
        <f>'SO 31-01 VON - Oprava TV ...'!F33</f>
        <v>0</v>
      </c>
      <c r="BA56" s="117">
        <f>'SO 31-01 VON - Oprava TV ...'!F34</f>
        <v>0</v>
      </c>
      <c r="BB56" s="117">
        <f>'SO 31-01 VON - Oprava TV ...'!F35</f>
        <v>0</v>
      </c>
      <c r="BC56" s="117">
        <f>'SO 31-01 VON - Oprava TV ...'!F36</f>
        <v>0</v>
      </c>
      <c r="BD56" s="119">
        <f>'SO 31-01 VON - Oprava TV ...'!F37</f>
        <v>0</v>
      </c>
      <c r="BE56" s="7"/>
      <c r="BT56" s="120" t="s">
        <v>80</v>
      </c>
      <c r="BV56" s="120" t="s">
        <v>74</v>
      </c>
      <c r="BW56" s="120" t="s">
        <v>84</v>
      </c>
      <c r="BX56" s="120" t="s">
        <v>5</v>
      </c>
      <c r="CL56" s="120" t="s">
        <v>18</v>
      </c>
      <c r="CM56" s="120" t="s">
        <v>82</v>
      </c>
    </row>
    <row r="57" s="7" customFormat="1" ht="24.75" customHeight="1">
      <c r="A57" s="108" t="s">
        <v>76</v>
      </c>
      <c r="B57" s="109"/>
      <c r="C57" s="110"/>
      <c r="D57" s="111" t="s">
        <v>85</v>
      </c>
      <c r="E57" s="111"/>
      <c r="F57" s="111"/>
      <c r="G57" s="111"/>
      <c r="H57" s="111"/>
      <c r="I57" s="112"/>
      <c r="J57" s="111" t="s">
        <v>86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'SO 37-01 - Oprava UKK Lib...'!J30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79</v>
      </c>
      <c r="AR57" s="115"/>
      <c r="AS57" s="116">
        <v>0</v>
      </c>
      <c r="AT57" s="117">
        <f>ROUND(SUM(AV57:AW57),2)</f>
        <v>0</v>
      </c>
      <c r="AU57" s="118">
        <f>'SO 37-01 - Oprava UKK Lib...'!P80</f>
        <v>0</v>
      </c>
      <c r="AV57" s="117">
        <f>'SO 37-01 - Oprava UKK Lib...'!J33</f>
        <v>0</v>
      </c>
      <c r="AW57" s="117">
        <f>'SO 37-01 - Oprava UKK Lib...'!J34</f>
        <v>0</v>
      </c>
      <c r="AX57" s="117">
        <f>'SO 37-01 - Oprava UKK Lib...'!J35</f>
        <v>0</v>
      </c>
      <c r="AY57" s="117">
        <f>'SO 37-01 - Oprava UKK Lib...'!J36</f>
        <v>0</v>
      </c>
      <c r="AZ57" s="117">
        <f>'SO 37-01 - Oprava UKK Lib...'!F33</f>
        <v>0</v>
      </c>
      <c r="BA57" s="117">
        <f>'SO 37-01 - Oprava UKK Lib...'!F34</f>
        <v>0</v>
      </c>
      <c r="BB57" s="117">
        <f>'SO 37-01 - Oprava UKK Lib...'!F35</f>
        <v>0</v>
      </c>
      <c r="BC57" s="117">
        <f>'SO 37-01 - Oprava UKK Lib...'!F36</f>
        <v>0</v>
      </c>
      <c r="BD57" s="119">
        <f>'SO 37-01 - Oprava UKK Lib...'!F37</f>
        <v>0</v>
      </c>
      <c r="BE57" s="7"/>
      <c r="BT57" s="120" t="s">
        <v>80</v>
      </c>
      <c r="BV57" s="120" t="s">
        <v>74</v>
      </c>
      <c r="BW57" s="120" t="s">
        <v>87</v>
      </c>
      <c r="BX57" s="120" t="s">
        <v>5</v>
      </c>
      <c r="CL57" s="120" t="s">
        <v>18</v>
      </c>
      <c r="CM57" s="120" t="s">
        <v>82</v>
      </c>
    </row>
    <row r="58" s="7" customFormat="1" ht="37.5" customHeight="1">
      <c r="A58" s="108" t="s">
        <v>76</v>
      </c>
      <c r="B58" s="109"/>
      <c r="C58" s="110"/>
      <c r="D58" s="111" t="s">
        <v>88</v>
      </c>
      <c r="E58" s="111"/>
      <c r="F58" s="111"/>
      <c r="G58" s="111"/>
      <c r="H58" s="111"/>
      <c r="I58" s="112"/>
      <c r="J58" s="111" t="s">
        <v>86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'SO 37-01 VON - Oprava UKK...'!J30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79</v>
      </c>
      <c r="AR58" s="115"/>
      <c r="AS58" s="121">
        <v>0</v>
      </c>
      <c r="AT58" s="122">
        <f>ROUND(SUM(AV58:AW58),2)</f>
        <v>0</v>
      </c>
      <c r="AU58" s="123">
        <f>'SO 37-01 VON - Oprava UKK...'!P80</f>
        <v>0</v>
      </c>
      <c r="AV58" s="122">
        <f>'SO 37-01 VON - Oprava UKK...'!J33</f>
        <v>0</v>
      </c>
      <c r="AW58" s="122">
        <f>'SO 37-01 VON - Oprava UKK...'!J34</f>
        <v>0</v>
      </c>
      <c r="AX58" s="122">
        <f>'SO 37-01 VON - Oprava UKK...'!J35</f>
        <v>0</v>
      </c>
      <c r="AY58" s="122">
        <f>'SO 37-01 VON - Oprava UKK...'!J36</f>
        <v>0</v>
      </c>
      <c r="AZ58" s="122">
        <f>'SO 37-01 VON - Oprava UKK...'!F33</f>
        <v>0</v>
      </c>
      <c r="BA58" s="122">
        <f>'SO 37-01 VON - Oprava UKK...'!F34</f>
        <v>0</v>
      </c>
      <c r="BB58" s="122">
        <f>'SO 37-01 VON - Oprava UKK...'!F35</f>
        <v>0</v>
      </c>
      <c r="BC58" s="122">
        <f>'SO 37-01 VON - Oprava UKK...'!F36</f>
        <v>0</v>
      </c>
      <c r="BD58" s="124">
        <f>'SO 37-01 VON - Oprava UKK...'!F37</f>
        <v>0</v>
      </c>
      <c r="BE58" s="7"/>
      <c r="BT58" s="120" t="s">
        <v>80</v>
      </c>
      <c r="BV58" s="120" t="s">
        <v>74</v>
      </c>
      <c r="BW58" s="120" t="s">
        <v>89</v>
      </c>
      <c r="BX58" s="120" t="s">
        <v>5</v>
      </c>
      <c r="CL58" s="120" t="s">
        <v>18</v>
      </c>
      <c r="CM58" s="120" t="s">
        <v>82</v>
      </c>
    </row>
    <row r="59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="2" customFormat="1" ht="6.96" customHeight="1">
      <c r="A60" s="35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sheet="1" formatColumns="0" formatRows="0" objects="1" scenarios="1" spinCount="100000" saltValue="S1ti3b7RGsJGYczN0TT12O07TPjf9UtcgDR/s8AhdBXrRmU7RzNFnvpIVy5s8DdJ3x+yQTB6K4VlwY0c0dpaCg==" hashValue="AAaqhiW0SFBaT9L/fsSJomU2TCItSb+x4ddeUS+QZh6wlNb2dz+hLufiVGcBZ83sN85G7qy7DnQgU5W6Hm+oz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31-01 - Oprava TV Libi...'!C2" display="/"/>
    <hyperlink ref="A56" location="'SO 31-01 VON - Oprava TV ...'!C2" display="/"/>
    <hyperlink ref="A57" location="'SO 37-01 - Oprava UKK Lib...'!C2" display="/"/>
    <hyperlink ref="A58" location="'SO 37-01 VON - Oprava UK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15</v>
      </c>
      <c r="L6" s="17"/>
    </row>
    <row r="7" hidden="1" s="1" customFormat="1" ht="26.25" customHeight="1">
      <c r="B7" s="17"/>
      <c r="E7" s="130" t="str">
        <f>'Rekapitulace stavby'!K6</f>
        <v>Oprava TV v úseku Libice nad Cidlinou (mimo) – Poděbrady (mimo)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92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17</v>
      </c>
      <c r="E11" s="35"/>
      <c r="F11" s="133" t="s">
        <v>18</v>
      </c>
      <c r="G11" s="35"/>
      <c r="H11" s="35"/>
      <c r="I11" s="129" t="s">
        <v>19</v>
      </c>
      <c r="J11" s="133" t="s">
        <v>18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20</v>
      </c>
      <c r="E12" s="35"/>
      <c r="F12" s="133" t="s">
        <v>21</v>
      </c>
      <c r="G12" s="35"/>
      <c r="H12" s="35"/>
      <c r="I12" s="129" t="s">
        <v>22</v>
      </c>
      <c r="J12" s="134" t="str">
        <f>'Rekapitulace stavby'!AN8</f>
        <v>10. 5. 2021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24</v>
      </c>
      <c r="E14" s="35"/>
      <c r="F14" s="35"/>
      <c r="G14" s="35"/>
      <c r="H14" s="35"/>
      <c r="I14" s="129" t="s">
        <v>25</v>
      </c>
      <c r="J14" s="133" t="s">
        <v>26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29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25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25</v>
      </c>
      <c r="J20" s="133" t="s">
        <v>26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28</v>
      </c>
      <c r="J21" s="133" t="s">
        <v>29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35</v>
      </c>
      <c r="E23" s="35"/>
      <c r="F23" s="35"/>
      <c r="G23" s="35"/>
      <c r="H23" s="35"/>
      <c r="I23" s="129" t="s">
        <v>25</v>
      </c>
      <c r="J23" s="133" t="s">
        <v>26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29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93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ROUND(J86,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ROUND((SUM(BE86:BE269)),  2)</f>
        <v>0</v>
      </c>
      <c r="G33" s="35"/>
      <c r="H33" s="35"/>
      <c r="I33" s="145">
        <v>0.20999999999999999</v>
      </c>
      <c r="J33" s="144">
        <f>ROUND(((SUM(BE86:BE269))*I33),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44</v>
      </c>
      <c r="F34" s="144">
        <f>ROUND((SUM(BF86:BF269)),  2)</f>
        <v>0</v>
      </c>
      <c r="G34" s="35"/>
      <c r="H34" s="35"/>
      <c r="I34" s="145">
        <v>0.14999999999999999</v>
      </c>
      <c r="J34" s="144">
        <f>ROUND(((SUM(BF86:BF269))*I34),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ROUND((SUM(BG86:BG269)),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ROUND((SUM(BH86:BH269)),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ROUND((SUM(BI86:BI269)),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15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TV v úseku Libice nad Cidlinou (mimo) – Poděbrady (mimo)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SO 31-01 - Oprava TV Libice n.C. - Poděbrady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20</v>
      </c>
      <c r="D52" s="37"/>
      <c r="E52" s="37"/>
      <c r="F52" s="24" t="str">
        <f>F12</f>
        <v>Cidlinou (mimo) – Poděbrady (mimo)</v>
      </c>
      <c r="G52" s="37"/>
      <c r="H52" s="37"/>
      <c r="I52" s="29" t="s">
        <v>22</v>
      </c>
      <c r="J52" s="69" t="str">
        <f>IF(J12="","",J12)</f>
        <v>10. 5. 2021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24</v>
      </c>
      <c r="D54" s="37"/>
      <c r="E54" s="37"/>
      <c r="F54" s="24" t="str">
        <f>E15</f>
        <v>SŽ s.o. Přednosta SEE Praha; Mgr. František Fiala</v>
      </c>
      <c r="G54" s="37"/>
      <c r="H54" s="37"/>
      <c r="I54" s="29" t="s">
        <v>32</v>
      </c>
      <c r="J54" s="33" t="str">
        <f>E21</f>
        <v>SŽ s.o. Lukáš Voldřich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SŽ s.o. Lukáš Voldřich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J86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hidden="1" s="9" customFormat="1" ht="24.96" customHeight="1">
      <c r="A60" s="9"/>
      <c r="B60" s="162"/>
      <c r="C60" s="163"/>
      <c r="D60" s="164" t="s">
        <v>98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99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100</v>
      </c>
      <c r="E62" s="171"/>
      <c r="F62" s="171"/>
      <c r="G62" s="171"/>
      <c r="H62" s="171"/>
      <c r="I62" s="171"/>
      <c r="J62" s="172">
        <f>J94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101</v>
      </c>
      <c r="E63" s="171"/>
      <c r="F63" s="171"/>
      <c r="G63" s="171"/>
      <c r="H63" s="171"/>
      <c r="I63" s="171"/>
      <c r="J63" s="172">
        <f>J96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2"/>
      <c r="C64" s="163"/>
      <c r="D64" s="164" t="s">
        <v>102</v>
      </c>
      <c r="E64" s="165"/>
      <c r="F64" s="165"/>
      <c r="G64" s="165"/>
      <c r="H64" s="165"/>
      <c r="I64" s="165"/>
      <c r="J64" s="166">
        <f>J99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2"/>
      <c r="C65" s="163"/>
      <c r="D65" s="164" t="s">
        <v>103</v>
      </c>
      <c r="E65" s="165"/>
      <c r="F65" s="165"/>
      <c r="G65" s="165"/>
      <c r="H65" s="165"/>
      <c r="I65" s="165"/>
      <c r="J65" s="166">
        <f>J264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68"/>
      <c r="C66" s="169"/>
      <c r="D66" s="170" t="s">
        <v>104</v>
      </c>
      <c r="E66" s="171"/>
      <c r="F66" s="171"/>
      <c r="G66" s="171"/>
      <c r="H66" s="171"/>
      <c r="I66" s="171"/>
      <c r="J66" s="172">
        <f>J265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105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15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6.25" customHeight="1">
      <c r="A76" s="35"/>
      <c r="B76" s="36"/>
      <c r="C76" s="37"/>
      <c r="D76" s="37"/>
      <c r="E76" s="157" t="str">
        <f>E7</f>
        <v>Oprava TV v úseku Libice nad Cidlinou (mimo) – Poděbrady (mimo)</v>
      </c>
      <c r="F76" s="29"/>
      <c r="G76" s="29"/>
      <c r="H76" s="29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91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E9</f>
        <v>SO 31-01 - Oprava TV Libice n.C. - Poděbrady</v>
      </c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20</v>
      </c>
      <c r="D80" s="37"/>
      <c r="E80" s="37"/>
      <c r="F80" s="24" t="str">
        <f>F12</f>
        <v>Cidlinou (mimo) – Poděbrady (mimo)</v>
      </c>
      <c r="G80" s="37"/>
      <c r="H80" s="37"/>
      <c r="I80" s="29" t="s">
        <v>22</v>
      </c>
      <c r="J80" s="69" t="str">
        <f>IF(J12="","",J12)</f>
        <v>10. 5. 2021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24</v>
      </c>
      <c r="D82" s="37"/>
      <c r="E82" s="37"/>
      <c r="F82" s="24" t="str">
        <f>E15</f>
        <v>SŽ s.o. Přednosta SEE Praha; Mgr. František Fiala</v>
      </c>
      <c r="G82" s="37"/>
      <c r="H82" s="37"/>
      <c r="I82" s="29" t="s">
        <v>32</v>
      </c>
      <c r="J82" s="33" t="str">
        <f>E21</f>
        <v>SŽ s.o. Lukáš Voldřich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25.65" customHeight="1">
      <c r="A83" s="35"/>
      <c r="B83" s="36"/>
      <c r="C83" s="29" t="s">
        <v>30</v>
      </c>
      <c r="D83" s="37"/>
      <c r="E83" s="37"/>
      <c r="F83" s="24" t="str">
        <f>IF(E18="","",E18)</f>
        <v>Vyplň údaj</v>
      </c>
      <c r="G83" s="37"/>
      <c r="H83" s="37"/>
      <c r="I83" s="29" t="s">
        <v>35</v>
      </c>
      <c r="J83" s="33" t="str">
        <f>E24</f>
        <v>SŽ s.o. Lukáš Voldřich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1" customFormat="1" ht="29.28" customHeight="1">
      <c r="A85" s="174"/>
      <c r="B85" s="175"/>
      <c r="C85" s="176" t="s">
        <v>106</v>
      </c>
      <c r="D85" s="177" t="s">
        <v>57</v>
      </c>
      <c r="E85" s="177" t="s">
        <v>53</v>
      </c>
      <c r="F85" s="177" t="s">
        <v>54</v>
      </c>
      <c r="G85" s="177" t="s">
        <v>107</v>
      </c>
      <c r="H85" s="177" t="s">
        <v>108</v>
      </c>
      <c r="I85" s="177" t="s">
        <v>109</v>
      </c>
      <c r="J85" s="177" t="s">
        <v>96</v>
      </c>
      <c r="K85" s="178" t="s">
        <v>110</v>
      </c>
      <c r="L85" s="179"/>
      <c r="M85" s="89" t="s">
        <v>18</v>
      </c>
      <c r="N85" s="90" t="s">
        <v>42</v>
      </c>
      <c r="O85" s="90" t="s">
        <v>111</v>
      </c>
      <c r="P85" s="90" t="s">
        <v>112</v>
      </c>
      <c r="Q85" s="90" t="s">
        <v>113</v>
      </c>
      <c r="R85" s="90" t="s">
        <v>114</v>
      </c>
      <c r="S85" s="90" t="s">
        <v>115</v>
      </c>
      <c r="T85" s="91" t="s">
        <v>116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5"/>
      <c r="B86" s="36"/>
      <c r="C86" s="96" t="s">
        <v>117</v>
      </c>
      <c r="D86" s="37"/>
      <c r="E86" s="37"/>
      <c r="F86" s="37"/>
      <c r="G86" s="37"/>
      <c r="H86" s="37"/>
      <c r="I86" s="37"/>
      <c r="J86" s="180">
        <f>BK86</f>
        <v>0</v>
      </c>
      <c r="K86" s="37"/>
      <c r="L86" s="41"/>
      <c r="M86" s="92"/>
      <c r="N86" s="181"/>
      <c r="O86" s="93"/>
      <c r="P86" s="182">
        <f>P87+P99+P264</f>
        <v>0</v>
      </c>
      <c r="Q86" s="93"/>
      <c r="R86" s="182">
        <f>R87+R99+R264</f>
        <v>25.559100000000001</v>
      </c>
      <c r="S86" s="93"/>
      <c r="T86" s="183">
        <f>T87+T99+T264</f>
        <v>504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71</v>
      </c>
      <c r="AU86" s="14" t="s">
        <v>97</v>
      </c>
      <c r="BK86" s="184">
        <f>BK87+BK99+BK264</f>
        <v>0</v>
      </c>
    </row>
    <row r="87" s="12" customFormat="1" ht="25.92" customHeight="1">
      <c r="A87" s="12"/>
      <c r="B87" s="185"/>
      <c r="C87" s="186"/>
      <c r="D87" s="187" t="s">
        <v>71</v>
      </c>
      <c r="E87" s="188" t="s">
        <v>118</v>
      </c>
      <c r="F87" s="188" t="s">
        <v>119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P88+P94+P96</f>
        <v>0</v>
      </c>
      <c r="Q87" s="193"/>
      <c r="R87" s="194">
        <f>R88+R94+R96</f>
        <v>25.559100000000001</v>
      </c>
      <c r="S87" s="193"/>
      <c r="T87" s="195">
        <f>T88+T94+T96</f>
        <v>504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80</v>
      </c>
      <c r="AT87" s="197" t="s">
        <v>71</v>
      </c>
      <c r="AU87" s="197" t="s">
        <v>72</v>
      </c>
      <c r="AY87" s="196" t="s">
        <v>120</v>
      </c>
      <c r="BK87" s="198">
        <f>BK88+BK94+BK96</f>
        <v>0</v>
      </c>
    </row>
    <row r="88" s="12" customFormat="1" ht="22.8" customHeight="1">
      <c r="A88" s="12"/>
      <c r="B88" s="185"/>
      <c r="C88" s="186"/>
      <c r="D88" s="187" t="s">
        <v>71</v>
      </c>
      <c r="E88" s="199" t="s">
        <v>121</v>
      </c>
      <c r="F88" s="199" t="s">
        <v>122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SUM(P89:P93)</f>
        <v>0</v>
      </c>
      <c r="Q88" s="193"/>
      <c r="R88" s="194">
        <f>SUM(R89:R93)</f>
        <v>0</v>
      </c>
      <c r="S88" s="193"/>
      <c r="T88" s="195">
        <f>SUM(T89:T93)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80</v>
      </c>
      <c r="AT88" s="197" t="s">
        <v>71</v>
      </c>
      <c r="AU88" s="197" t="s">
        <v>80</v>
      </c>
      <c r="AY88" s="196" t="s">
        <v>120</v>
      </c>
      <c r="BK88" s="198">
        <f>SUM(BK89:BK93)</f>
        <v>0</v>
      </c>
    </row>
    <row r="89" s="2" customFormat="1" ht="89.25" customHeight="1">
      <c r="A89" s="35"/>
      <c r="B89" s="36"/>
      <c r="C89" s="201" t="s">
        <v>80</v>
      </c>
      <c r="D89" s="201" t="s">
        <v>123</v>
      </c>
      <c r="E89" s="202" t="s">
        <v>124</v>
      </c>
      <c r="F89" s="203" t="s">
        <v>125</v>
      </c>
      <c r="G89" s="204" t="s">
        <v>126</v>
      </c>
      <c r="H89" s="205">
        <v>192</v>
      </c>
      <c r="I89" s="206"/>
      <c r="J89" s="205">
        <f>ROUND(I89*H89,2)</f>
        <v>0</v>
      </c>
      <c r="K89" s="203" t="s">
        <v>127</v>
      </c>
      <c r="L89" s="41"/>
      <c r="M89" s="207" t="s">
        <v>18</v>
      </c>
      <c r="N89" s="208" t="s">
        <v>43</v>
      </c>
      <c r="O89" s="81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1" t="s">
        <v>128</v>
      </c>
      <c r="AT89" s="211" t="s">
        <v>123</v>
      </c>
      <c r="AU89" s="211" t="s">
        <v>82</v>
      </c>
      <c r="AY89" s="14" t="s">
        <v>120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4" t="s">
        <v>80</v>
      </c>
      <c r="BK89" s="212">
        <f>ROUND(I89*H89,2)</f>
        <v>0</v>
      </c>
      <c r="BL89" s="14" t="s">
        <v>128</v>
      </c>
      <c r="BM89" s="211" t="s">
        <v>129</v>
      </c>
    </row>
    <row r="90" s="2" customFormat="1" ht="111.75" customHeight="1">
      <c r="A90" s="35"/>
      <c r="B90" s="36"/>
      <c r="C90" s="201" t="s">
        <v>82</v>
      </c>
      <c r="D90" s="201" t="s">
        <v>123</v>
      </c>
      <c r="E90" s="202" t="s">
        <v>130</v>
      </c>
      <c r="F90" s="203" t="s">
        <v>131</v>
      </c>
      <c r="G90" s="204" t="s">
        <v>132</v>
      </c>
      <c r="H90" s="205">
        <v>20</v>
      </c>
      <c r="I90" s="206"/>
      <c r="J90" s="205">
        <f>ROUND(I90*H90,2)</f>
        <v>0</v>
      </c>
      <c r="K90" s="203" t="s">
        <v>127</v>
      </c>
      <c r="L90" s="41"/>
      <c r="M90" s="207" t="s">
        <v>18</v>
      </c>
      <c r="N90" s="208" t="s">
        <v>43</v>
      </c>
      <c r="O90" s="81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1" t="s">
        <v>128</v>
      </c>
      <c r="AT90" s="211" t="s">
        <v>123</v>
      </c>
      <c r="AU90" s="211" t="s">
        <v>82</v>
      </c>
      <c r="AY90" s="14" t="s">
        <v>120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4" t="s">
        <v>80</v>
      </c>
      <c r="BK90" s="212">
        <f>ROUND(I90*H90,2)</f>
        <v>0</v>
      </c>
      <c r="BL90" s="14" t="s">
        <v>128</v>
      </c>
      <c r="BM90" s="211" t="s">
        <v>133</v>
      </c>
    </row>
    <row r="91" s="2" customFormat="1" ht="55.5" customHeight="1">
      <c r="A91" s="35"/>
      <c r="B91" s="36"/>
      <c r="C91" s="201" t="s">
        <v>134</v>
      </c>
      <c r="D91" s="201" t="s">
        <v>123</v>
      </c>
      <c r="E91" s="202" t="s">
        <v>135</v>
      </c>
      <c r="F91" s="203" t="s">
        <v>136</v>
      </c>
      <c r="G91" s="204" t="s">
        <v>126</v>
      </c>
      <c r="H91" s="205">
        <v>10</v>
      </c>
      <c r="I91" s="206"/>
      <c r="J91" s="205">
        <f>ROUND(I91*H91,2)</f>
        <v>0</v>
      </c>
      <c r="K91" s="203" t="s">
        <v>127</v>
      </c>
      <c r="L91" s="41"/>
      <c r="M91" s="207" t="s">
        <v>18</v>
      </c>
      <c r="N91" s="208" t="s">
        <v>43</v>
      </c>
      <c r="O91" s="81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1" t="s">
        <v>128</v>
      </c>
      <c r="AT91" s="211" t="s">
        <v>123</v>
      </c>
      <c r="AU91" s="211" t="s">
        <v>82</v>
      </c>
      <c r="AY91" s="14" t="s">
        <v>120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4" t="s">
        <v>80</v>
      </c>
      <c r="BK91" s="212">
        <f>ROUND(I91*H91,2)</f>
        <v>0</v>
      </c>
      <c r="BL91" s="14" t="s">
        <v>128</v>
      </c>
      <c r="BM91" s="211" t="s">
        <v>137</v>
      </c>
    </row>
    <row r="92" s="2" customFormat="1" ht="90" customHeight="1">
      <c r="A92" s="35"/>
      <c r="B92" s="36"/>
      <c r="C92" s="201" t="s">
        <v>128</v>
      </c>
      <c r="D92" s="201" t="s">
        <v>123</v>
      </c>
      <c r="E92" s="202" t="s">
        <v>138</v>
      </c>
      <c r="F92" s="203" t="s">
        <v>139</v>
      </c>
      <c r="G92" s="204" t="s">
        <v>140</v>
      </c>
      <c r="H92" s="205">
        <v>10</v>
      </c>
      <c r="I92" s="206"/>
      <c r="J92" s="205">
        <f>ROUND(I92*H92,2)</f>
        <v>0</v>
      </c>
      <c r="K92" s="203" t="s">
        <v>127</v>
      </c>
      <c r="L92" s="41"/>
      <c r="M92" s="207" t="s">
        <v>18</v>
      </c>
      <c r="N92" s="208" t="s">
        <v>43</v>
      </c>
      <c r="O92" s="81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1" t="s">
        <v>128</v>
      </c>
      <c r="AT92" s="211" t="s">
        <v>123</v>
      </c>
      <c r="AU92" s="211" t="s">
        <v>82</v>
      </c>
      <c r="AY92" s="14" t="s">
        <v>120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80</v>
      </c>
      <c r="BK92" s="212">
        <f>ROUND(I92*H92,2)</f>
        <v>0</v>
      </c>
      <c r="BL92" s="14" t="s">
        <v>128</v>
      </c>
      <c r="BM92" s="211" t="s">
        <v>141</v>
      </c>
    </row>
    <row r="93" s="2" customFormat="1" ht="55.5" customHeight="1">
      <c r="A93" s="35"/>
      <c r="B93" s="36"/>
      <c r="C93" s="201" t="s">
        <v>121</v>
      </c>
      <c r="D93" s="201" t="s">
        <v>123</v>
      </c>
      <c r="E93" s="202" t="s">
        <v>142</v>
      </c>
      <c r="F93" s="203" t="s">
        <v>143</v>
      </c>
      <c r="G93" s="204" t="s">
        <v>126</v>
      </c>
      <c r="H93" s="205">
        <v>28</v>
      </c>
      <c r="I93" s="206"/>
      <c r="J93" s="205">
        <f>ROUND(I93*H93,2)</f>
        <v>0</v>
      </c>
      <c r="K93" s="203" t="s">
        <v>127</v>
      </c>
      <c r="L93" s="41"/>
      <c r="M93" s="207" t="s">
        <v>18</v>
      </c>
      <c r="N93" s="208" t="s">
        <v>43</v>
      </c>
      <c r="O93" s="81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1" t="s">
        <v>128</v>
      </c>
      <c r="AT93" s="211" t="s">
        <v>123</v>
      </c>
      <c r="AU93" s="211" t="s">
        <v>82</v>
      </c>
      <c r="AY93" s="14" t="s">
        <v>120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4" t="s">
        <v>80</v>
      </c>
      <c r="BK93" s="212">
        <f>ROUND(I93*H93,2)</f>
        <v>0</v>
      </c>
      <c r="BL93" s="14" t="s">
        <v>128</v>
      </c>
      <c r="BM93" s="211" t="s">
        <v>144</v>
      </c>
    </row>
    <row r="94" s="12" customFormat="1" ht="22.8" customHeight="1">
      <c r="A94" s="12"/>
      <c r="B94" s="185"/>
      <c r="C94" s="186"/>
      <c r="D94" s="187" t="s">
        <v>71</v>
      </c>
      <c r="E94" s="199" t="s">
        <v>145</v>
      </c>
      <c r="F94" s="199" t="s">
        <v>146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P95</f>
        <v>0</v>
      </c>
      <c r="Q94" s="193"/>
      <c r="R94" s="194">
        <f>R95</f>
        <v>25.559100000000001</v>
      </c>
      <c r="S94" s="193"/>
      <c r="T94" s="195">
        <f>T95</f>
        <v>504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80</v>
      </c>
      <c r="AT94" s="197" t="s">
        <v>71</v>
      </c>
      <c r="AU94" s="197" t="s">
        <v>80</v>
      </c>
      <c r="AY94" s="196" t="s">
        <v>120</v>
      </c>
      <c r="BK94" s="198">
        <f>BK95</f>
        <v>0</v>
      </c>
    </row>
    <row r="95" s="2" customFormat="1">
      <c r="A95" s="35"/>
      <c r="B95" s="36"/>
      <c r="C95" s="201" t="s">
        <v>147</v>
      </c>
      <c r="D95" s="201" t="s">
        <v>123</v>
      </c>
      <c r="E95" s="202" t="s">
        <v>148</v>
      </c>
      <c r="F95" s="203" t="s">
        <v>149</v>
      </c>
      <c r="G95" s="204" t="s">
        <v>150</v>
      </c>
      <c r="H95" s="205">
        <v>210</v>
      </c>
      <c r="I95" s="206"/>
      <c r="J95" s="205">
        <f>ROUND(I95*H95,2)</f>
        <v>0</v>
      </c>
      <c r="K95" s="203" t="s">
        <v>127</v>
      </c>
      <c r="L95" s="41"/>
      <c r="M95" s="207" t="s">
        <v>18</v>
      </c>
      <c r="N95" s="208" t="s">
        <v>43</v>
      </c>
      <c r="O95" s="81"/>
      <c r="P95" s="209">
        <f>O95*H95</f>
        <v>0</v>
      </c>
      <c r="Q95" s="209">
        <v>0.12171</v>
      </c>
      <c r="R95" s="209">
        <f>Q95*H95</f>
        <v>25.559100000000001</v>
      </c>
      <c r="S95" s="209">
        <v>2.3999999999999999</v>
      </c>
      <c r="T95" s="210">
        <f>S95*H95</f>
        <v>504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1" t="s">
        <v>128</v>
      </c>
      <c r="AT95" s="211" t="s">
        <v>123</v>
      </c>
      <c r="AU95" s="211" t="s">
        <v>82</v>
      </c>
      <c r="AY95" s="14" t="s">
        <v>120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4" t="s">
        <v>80</v>
      </c>
      <c r="BK95" s="212">
        <f>ROUND(I95*H95,2)</f>
        <v>0</v>
      </c>
      <c r="BL95" s="14" t="s">
        <v>128</v>
      </c>
      <c r="BM95" s="211" t="s">
        <v>151</v>
      </c>
    </row>
    <row r="96" s="12" customFormat="1" ht="22.8" customHeight="1">
      <c r="A96" s="12"/>
      <c r="B96" s="185"/>
      <c r="C96" s="186"/>
      <c r="D96" s="187" t="s">
        <v>71</v>
      </c>
      <c r="E96" s="199" t="s">
        <v>152</v>
      </c>
      <c r="F96" s="199" t="s">
        <v>153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SUM(P97:P98)</f>
        <v>0</v>
      </c>
      <c r="Q96" s="193"/>
      <c r="R96" s="194">
        <f>SUM(R97:R98)</f>
        <v>0</v>
      </c>
      <c r="S96" s="193"/>
      <c r="T96" s="195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6" t="s">
        <v>80</v>
      </c>
      <c r="AT96" s="197" t="s">
        <v>71</v>
      </c>
      <c r="AU96" s="197" t="s">
        <v>80</v>
      </c>
      <c r="AY96" s="196" t="s">
        <v>120</v>
      </c>
      <c r="BK96" s="198">
        <f>SUM(BK97:BK98)</f>
        <v>0</v>
      </c>
    </row>
    <row r="97" s="2" customFormat="1" ht="44.25" customHeight="1">
      <c r="A97" s="35"/>
      <c r="B97" s="36"/>
      <c r="C97" s="201" t="s">
        <v>154</v>
      </c>
      <c r="D97" s="201" t="s">
        <v>123</v>
      </c>
      <c r="E97" s="202" t="s">
        <v>155</v>
      </c>
      <c r="F97" s="203" t="s">
        <v>156</v>
      </c>
      <c r="G97" s="204" t="s">
        <v>157</v>
      </c>
      <c r="H97" s="205">
        <v>525</v>
      </c>
      <c r="I97" s="206"/>
      <c r="J97" s="205">
        <f>ROUND(I97*H97,2)</f>
        <v>0</v>
      </c>
      <c r="K97" s="203" t="s">
        <v>127</v>
      </c>
      <c r="L97" s="41"/>
      <c r="M97" s="207" t="s">
        <v>18</v>
      </c>
      <c r="N97" s="208" t="s">
        <v>43</v>
      </c>
      <c r="O97" s="81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1" t="s">
        <v>128</v>
      </c>
      <c r="AT97" s="211" t="s">
        <v>123</v>
      </c>
      <c r="AU97" s="211" t="s">
        <v>82</v>
      </c>
      <c r="AY97" s="14" t="s">
        <v>120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80</v>
      </c>
      <c r="BK97" s="212">
        <f>ROUND(I97*H97,2)</f>
        <v>0</v>
      </c>
      <c r="BL97" s="14" t="s">
        <v>128</v>
      </c>
      <c r="BM97" s="211" t="s">
        <v>158</v>
      </c>
    </row>
    <row r="98" s="2" customFormat="1" ht="44.25" customHeight="1">
      <c r="A98" s="35"/>
      <c r="B98" s="36"/>
      <c r="C98" s="201" t="s">
        <v>159</v>
      </c>
      <c r="D98" s="201" t="s">
        <v>123</v>
      </c>
      <c r="E98" s="202" t="s">
        <v>160</v>
      </c>
      <c r="F98" s="203" t="s">
        <v>161</v>
      </c>
      <c r="G98" s="204" t="s">
        <v>157</v>
      </c>
      <c r="H98" s="205">
        <v>1373</v>
      </c>
      <c r="I98" s="206"/>
      <c r="J98" s="205">
        <f>ROUND(I98*H98,2)</f>
        <v>0</v>
      </c>
      <c r="K98" s="203" t="s">
        <v>127</v>
      </c>
      <c r="L98" s="41"/>
      <c r="M98" s="207" t="s">
        <v>18</v>
      </c>
      <c r="N98" s="208" t="s">
        <v>43</v>
      </c>
      <c r="O98" s="81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1" t="s">
        <v>128</v>
      </c>
      <c r="AT98" s="211" t="s">
        <v>123</v>
      </c>
      <c r="AU98" s="211" t="s">
        <v>82</v>
      </c>
      <c r="AY98" s="14" t="s">
        <v>120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80</v>
      </c>
      <c r="BK98" s="212">
        <f>ROUND(I98*H98,2)</f>
        <v>0</v>
      </c>
      <c r="BL98" s="14" t="s">
        <v>128</v>
      </c>
      <c r="BM98" s="211" t="s">
        <v>162</v>
      </c>
    </row>
    <row r="99" s="12" customFormat="1" ht="25.92" customHeight="1">
      <c r="A99" s="12"/>
      <c r="B99" s="185"/>
      <c r="C99" s="186"/>
      <c r="D99" s="187" t="s">
        <v>71</v>
      </c>
      <c r="E99" s="188" t="s">
        <v>163</v>
      </c>
      <c r="F99" s="188" t="s">
        <v>164</v>
      </c>
      <c r="G99" s="186"/>
      <c r="H99" s="186"/>
      <c r="I99" s="189"/>
      <c r="J99" s="190">
        <f>BK99</f>
        <v>0</v>
      </c>
      <c r="K99" s="186"/>
      <c r="L99" s="191"/>
      <c r="M99" s="192"/>
      <c r="N99" s="193"/>
      <c r="O99" s="193"/>
      <c r="P99" s="194">
        <f>SUM(P100:P263)</f>
        <v>0</v>
      </c>
      <c r="Q99" s="193"/>
      <c r="R99" s="194">
        <f>SUM(R100:R263)</f>
        <v>0</v>
      </c>
      <c r="S99" s="193"/>
      <c r="T99" s="195">
        <f>SUM(T100:T263)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80</v>
      </c>
      <c r="AT99" s="197" t="s">
        <v>71</v>
      </c>
      <c r="AU99" s="197" t="s">
        <v>72</v>
      </c>
      <c r="AY99" s="196" t="s">
        <v>120</v>
      </c>
      <c r="BK99" s="198">
        <f>SUM(BK100:BK263)</f>
        <v>0</v>
      </c>
    </row>
    <row r="100" s="2" customFormat="1" ht="66.75" customHeight="1">
      <c r="A100" s="35"/>
      <c r="B100" s="36"/>
      <c r="C100" s="201" t="s">
        <v>165</v>
      </c>
      <c r="D100" s="201" t="s">
        <v>123</v>
      </c>
      <c r="E100" s="202" t="s">
        <v>166</v>
      </c>
      <c r="F100" s="203" t="s">
        <v>167</v>
      </c>
      <c r="G100" s="204" t="s">
        <v>140</v>
      </c>
      <c r="H100" s="205">
        <v>100</v>
      </c>
      <c r="I100" s="206"/>
      <c r="J100" s="205">
        <f>ROUND(I100*H100,2)</f>
        <v>0</v>
      </c>
      <c r="K100" s="203" t="s">
        <v>127</v>
      </c>
      <c r="L100" s="41"/>
      <c r="M100" s="207" t="s">
        <v>18</v>
      </c>
      <c r="N100" s="208" t="s">
        <v>43</v>
      </c>
      <c r="O100" s="81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1" t="s">
        <v>128</v>
      </c>
      <c r="AT100" s="211" t="s">
        <v>123</v>
      </c>
      <c r="AU100" s="211" t="s">
        <v>80</v>
      </c>
      <c r="AY100" s="14" t="s">
        <v>120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80</v>
      </c>
      <c r="BK100" s="212">
        <f>ROUND(I100*H100,2)</f>
        <v>0</v>
      </c>
      <c r="BL100" s="14" t="s">
        <v>128</v>
      </c>
      <c r="BM100" s="211" t="s">
        <v>168</v>
      </c>
    </row>
    <row r="101" s="2" customFormat="1">
      <c r="A101" s="35"/>
      <c r="B101" s="36"/>
      <c r="C101" s="213" t="s">
        <v>169</v>
      </c>
      <c r="D101" s="213" t="s">
        <v>170</v>
      </c>
      <c r="E101" s="214" t="s">
        <v>171</v>
      </c>
      <c r="F101" s="215" t="s">
        <v>172</v>
      </c>
      <c r="G101" s="216" t="s">
        <v>140</v>
      </c>
      <c r="H101" s="217">
        <v>100</v>
      </c>
      <c r="I101" s="218"/>
      <c r="J101" s="217">
        <f>ROUND(I101*H101,2)</f>
        <v>0</v>
      </c>
      <c r="K101" s="215" t="s">
        <v>127</v>
      </c>
      <c r="L101" s="219"/>
      <c r="M101" s="220" t="s">
        <v>18</v>
      </c>
      <c r="N101" s="221" t="s">
        <v>43</v>
      </c>
      <c r="O101" s="81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1" t="s">
        <v>173</v>
      </c>
      <c r="AT101" s="211" t="s">
        <v>170</v>
      </c>
      <c r="AU101" s="211" t="s">
        <v>80</v>
      </c>
      <c r="AY101" s="14" t="s">
        <v>120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80</v>
      </c>
      <c r="BK101" s="212">
        <f>ROUND(I101*H101,2)</f>
        <v>0</v>
      </c>
      <c r="BL101" s="14" t="s">
        <v>173</v>
      </c>
      <c r="BM101" s="211" t="s">
        <v>174</v>
      </c>
    </row>
    <row r="102" s="2" customFormat="1" ht="90" customHeight="1">
      <c r="A102" s="35"/>
      <c r="B102" s="36"/>
      <c r="C102" s="201" t="s">
        <v>175</v>
      </c>
      <c r="D102" s="201" t="s">
        <v>123</v>
      </c>
      <c r="E102" s="202" t="s">
        <v>176</v>
      </c>
      <c r="F102" s="203" t="s">
        <v>177</v>
      </c>
      <c r="G102" s="204" t="s">
        <v>150</v>
      </c>
      <c r="H102" s="205">
        <v>310</v>
      </c>
      <c r="I102" s="206"/>
      <c r="J102" s="205">
        <f>ROUND(I102*H102,2)</f>
        <v>0</v>
      </c>
      <c r="K102" s="203" t="s">
        <v>127</v>
      </c>
      <c r="L102" s="41"/>
      <c r="M102" s="207" t="s">
        <v>18</v>
      </c>
      <c r="N102" s="208" t="s">
        <v>43</v>
      </c>
      <c r="O102" s="81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1" t="s">
        <v>128</v>
      </c>
      <c r="AT102" s="211" t="s">
        <v>123</v>
      </c>
      <c r="AU102" s="211" t="s">
        <v>80</v>
      </c>
      <c r="AY102" s="14" t="s">
        <v>120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80</v>
      </c>
      <c r="BK102" s="212">
        <f>ROUND(I102*H102,2)</f>
        <v>0</v>
      </c>
      <c r="BL102" s="14" t="s">
        <v>128</v>
      </c>
      <c r="BM102" s="211" t="s">
        <v>178</v>
      </c>
    </row>
    <row r="103" s="2" customFormat="1">
      <c r="A103" s="35"/>
      <c r="B103" s="36"/>
      <c r="C103" s="213" t="s">
        <v>145</v>
      </c>
      <c r="D103" s="213" t="s">
        <v>170</v>
      </c>
      <c r="E103" s="214" t="s">
        <v>179</v>
      </c>
      <c r="F103" s="215" t="s">
        <v>180</v>
      </c>
      <c r="G103" s="216" t="s">
        <v>150</v>
      </c>
      <c r="H103" s="217">
        <v>310</v>
      </c>
      <c r="I103" s="218"/>
      <c r="J103" s="217">
        <f>ROUND(I103*H103,2)</f>
        <v>0</v>
      </c>
      <c r="K103" s="215" t="s">
        <v>127</v>
      </c>
      <c r="L103" s="219"/>
      <c r="M103" s="220" t="s">
        <v>18</v>
      </c>
      <c r="N103" s="221" t="s">
        <v>43</v>
      </c>
      <c r="O103" s="81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1" t="s">
        <v>173</v>
      </c>
      <c r="AT103" s="211" t="s">
        <v>170</v>
      </c>
      <c r="AU103" s="211" t="s">
        <v>80</v>
      </c>
      <c r="AY103" s="14" t="s">
        <v>120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4" t="s">
        <v>80</v>
      </c>
      <c r="BK103" s="212">
        <f>ROUND(I103*H103,2)</f>
        <v>0</v>
      </c>
      <c r="BL103" s="14" t="s">
        <v>173</v>
      </c>
      <c r="BM103" s="211" t="s">
        <v>181</v>
      </c>
    </row>
    <row r="104" s="2" customFormat="1" ht="16.5" customHeight="1">
      <c r="A104" s="35"/>
      <c r="B104" s="36"/>
      <c r="C104" s="201" t="s">
        <v>182</v>
      </c>
      <c r="D104" s="201" t="s">
        <v>123</v>
      </c>
      <c r="E104" s="202" t="s">
        <v>183</v>
      </c>
      <c r="F104" s="203" t="s">
        <v>184</v>
      </c>
      <c r="G104" s="204" t="s">
        <v>140</v>
      </c>
      <c r="H104" s="205">
        <v>12</v>
      </c>
      <c r="I104" s="206"/>
      <c r="J104" s="205">
        <f>ROUND(I104*H104,2)</f>
        <v>0</v>
      </c>
      <c r="K104" s="203" t="s">
        <v>127</v>
      </c>
      <c r="L104" s="41"/>
      <c r="M104" s="207" t="s">
        <v>18</v>
      </c>
      <c r="N104" s="208" t="s">
        <v>43</v>
      </c>
      <c r="O104" s="81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1" t="s">
        <v>128</v>
      </c>
      <c r="AT104" s="211" t="s">
        <v>123</v>
      </c>
      <c r="AU104" s="211" t="s">
        <v>80</v>
      </c>
      <c r="AY104" s="14" t="s">
        <v>120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80</v>
      </c>
      <c r="BK104" s="212">
        <f>ROUND(I104*H104,2)</f>
        <v>0</v>
      </c>
      <c r="BL104" s="14" t="s">
        <v>128</v>
      </c>
      <c r="BM104" s="211" t="s">
        <v>185</v>
      </c>
    </row>
    <row r="105" s="2" customFormat="1" ht="16.5" customHeight="1">
      <c r="A105" s="35"/>
      <c r="B105" s="36"/>
      <c r="C105" s="213" t="s">
        <v>186</v>
      </c>
      <c r="D105" s="213" t="s">
        <v>170</v>
      </c>
      <c r="E105" s="214" t="s">
        <v>187</v>
      </c>
      <c r="F105" s="215" t="s">
        <v>188</v>
      </c>
      <c r="G105" s="216" t="s">
        <v>140</v>
      </c>
      <c r="H105" s="217">
        <v>12</v>
      </c>
      <c r="I105" s="218"/>
      <c r="J105" s="217">
        <f>ROUND(I105*H105,2)</f>
        <v>0</v>
      </c>
      <c r="K105" s="215" t="s">
        <v>189</v>
      </c>
      <c r="L105" s="219"/>
      <c r="M105" s="220" t="s">
        <v>18</v>
      </c>
      <c r="N105" s="221" t="s">
        <v>43</v>
      </c>
      <c r="O105" s="81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1" t="s">
        <v>173</v>
      </c>
      <c r="AT105" s="211" t="s">
        <v>170</v>
      </c>
      <c r="AU105" s="211" t="s">
        <v>80</v>
      </c>
      <c r="AY105" s="14" t="s">
        <v>120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80</v>
      </c>
      <c r="BK105" s="212">
        <f>ROUND(I105*H105,2)</f>
        <v>0</v>
      </c>
      <c r="BL105" s="14" t="s">
        <v>173</v>
      </c>
      <c r="BM105" s="211" t="s">
        <v>190</v>
      </c>
    </row>
    <row r="106" s="2" customFormat="1">
      <c r="A106" s="35"/>
      <c r="B106" s="36"/>
      <c r="C106" s="213" t="s">
        <v>191</v>
      </c>
      <c r="D106" s="213" t="s">
        <v>170</v>
      </c>
      <c r="E106" s="214" t="s">
        <v>192</v>
      </c>
      <c r="F106" s="215" t="s">
        <v>193</v>
      </c>
      <c r="G106" s="216" t="s">
        <v>140</v>
      </c>
      <c r="H106" s="217">
        <v>55</v>
      </c>
      <c r="I106" s="218"/>
      <c r="J106" s="217">
        <f>ROUND(I106*H106,2)</f>
        <v>0</v>
      </c>
      <c r="K106" s="215" t="s">
        <v>127</v>
      </c>
      <c r="L106" s="219"/>
      <c r="M106" s="220" t="s">
        <v>18</v>
      </c>
      <c r="N106" s="221" t="s">
        <v>43</v>
      </c>
      <c r="O106" s="81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1" t="s">
        <v>173</v>
      </c>
      <c r="AT106" s="211" t="s">
        <v>170</v>
      </c>
      <c r="AU106" s="211" t="s">
        <v>80</v>
      </c>
      <c r="AY106" s="14" t="s">
        <v>120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4" t="s">
        <v>80</v>
      </c>
      <c r="BK106" s="212">
        <f>ROUND(I106*H106,2)</f>
        <v>0</v>
      </c>
      <c r="BL106" s="14" t="s">
        <v>173</v>
      </c>
      <c r="BM106" s="211" t="s">
        <v>194</v>
      </c>
    </row>
    <row r="107" s="2" customFormat="1" ht="21.75" customHeight="1">
      <c r="A107" s="35"/>
      <c r="B107" s="36"/>
      <c r="C107" s="213" t="s">
        <v>195</v>
      </c>
      <c r="D107" s="213" t="s">
        <v>170</v>
      </c>
      <c r="E107" s="214" t="s">
        <v>196</v>
      </c>
      <c r="F107" s="215" t="s">
        <v>197</v>
      </c>
      <c r="G107" s="216" t="s">
        <v>140</v>
      </c>
      <c r="H107" s="217">
        <v>4</v>
      </c>
      <c r="I107" s="218"/>
      <c r="J107" s="217">
        <f>ROUND(I107*H107,2)</f>
        <v>0</v>
      </c>
      <c r="K107" s="215" t="s">
        <v>127</v>
      </c>
      <c r="L107" s="219"/>
      <c r="M107" s="220" t="s">
        <v>18</v>
      </c>
      <c r="N107" s="221" t="s">
        <v>43</v>
      </c>
      <c r="O107" s="81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1" t="s">
        <v>173</v>
      </c>
      <c r="AT107" s="211" t="s">
        <v>170</v>
      </c>
      <c r="AU107" s="211" t="s">
        <v>80</v>
      </c>
      <c r="AY107" s="14" t="s">
        <v>120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4" t="s">
        <v>80</v>
      </c>
      <c r="BK107" s="212">
        <f>ROUND(I107*H107,2)</f>
        <v>0</v>
      </c>
      <c r="BL107" s="14" t="s">
        <v>173</v>
      </c>
      <c r="BM107" s="211" t="s">
        <v>198</v>
      </c>
    </row>
    <row r="108" s="2" customFormat="1">
      <c r="A108" s="35"/>
      <c r="B108" s="36"/>
      <c r="C108" s="213" t="s">
        <v>199</v>
      </c>
      <c r="D108" s="213" t="s">
        <v>170</v>
      </c>
      <c r="E108" s="214" t="s">
        <v>200</v>
      </c>
      <c r="F108" s="215" t="s">
        <v>201</v>
      </c>
      <c r="G108" s="216" t="s">
        <v>140</v>
      </c>
      <c r="H108" s="217">
        <v>270</v>
      </c>
      <c r="I108" s="218"/>
      <c r="J108" s="217">
        <f>ROUND(I108*H108,2)</f>
        <v>0</v>
      </c>
      <c r="K108" s="215" t="s">
        <v>127</v>
      </c>
      <c r="L108" s="219"/>
      <c r="M108" s="220" t="s">
        <v>18</v>
      </c>
      <c r="N108" s="221" t="s">
        <v>43</v>
      </c>
      <c r="O108" s="81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1" t="s">
        <v>173</v>
      </c>
      <c r="AT108" s="211" t="s">
        <v>170</v>
      </c>
      <c r="AU108" s="211" t="s">
        <v>80</v>
      </c>
      <c r="AY108" s="14" t="s">
        <v>120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4" t="s">
        <v>80</v>
      </c>
      <c r="BK108" s="212">
        <f>ROUND(I108*H108,2)</f>
        <v>0</v>
      </c>
      <c r="BL108" s="14" t="s">
        <v>173</v>
      </c>
      <c r="BM108" s="211" t="s">
        <v>202</v>
      </c>
    </row>
    <row r="109" s="2" customFormat="1">
      <c r="A109" s="35"/>
      <c r="B109" s="36"/>
      <c r="C109" s="213" t="s">
        <v>203</v>
      </c>
      <c r="D109" s="213" t="s">
        <v>170</v>
      </c>
      <c r="E109" s="214" t="s">
        <v>204</v>
      </c>
      <c r="F109" s="215" t="s">
        <v>205</v>
      </c>
      <c r="G109" s="216" t="s">
        <v>140</v>
      </c>
      <c r="H109" s="217">
        <v>336</v>
      </c>
      <c r="I109" s="218"/>
      <c r="J109" s="217">
        <f>ROUND(I109*H109,2)</f>
        <v>0</v>
      </c>
      <c r="K109" s="215" t="s">
        <v>127</v>
      </c>
      <c r="L109" s="219"/>
      <c r="M109" s="220" t="s">
        <v>18</v>
      </c>
      <c r="N109" s="221" t="s">
        <v>43</v>
      </c>
      <c r="O109" s="81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1" t="s">
        <v>173</v>
      </c>
      <c r="AT109" s="211" t="s">
        <v>170</v>
      </c>
      <c r="AU109" s="211" t="s">
        <v>80</v>
      </c>
      <c r="AY109" s="14" t="s">
        <v>120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4" t="s">
        <v>80</v>
      </c>
      <c r="BK109" s="212">
        <f>ROUND(I109*H109,2)</f>
        <v>0</v>
      </c>
      <c r="BL109" s="14" t="s">
        <v>173</v>
      </c>
      <c r="BM109" s="211" t="s">
        <v>206</v>
      </c>
    </row>
    <row r="110" s="2" customFormat="1">
      <c r="A110" s="35"/>
      <c r="B110" s="36"/>
      <c r="C110" s="213" t="s">
        <v>207</v>
      </c>
      <c r="D110" s="213" t="s">
        <v>170</v>
      </c>
      <c r="E110" s="214" t="s">
        <v>208</v>
      </c>
      <c r="F110" s="215" t="s">
        <v>209</v>
      </c>
      <c r="G110" s="216" t="s">
        <v>140</v>
      </c>
      <c r="H110" s="217">
        <v>84</v>
      </c>
      <c r="I110" s="218"/>
      <c r="J110" s="217">
        <f>ROUND(I110*H110,2)</f>
        <v>0</v>
      </c>
      <c r="K110" s="215" t="s">
        <v>127</v>
      </c>
      <c r="L110" s="219"/>
      <c r="M110" s="220" t="s">
        <v>18</v>
      </c>
      <c r="N110" s="221" t="s">
        <v>43</v>
      </c>
      <c r="O110" s="81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1" t="s">
        <v>173</v>
      </c>
      <c r="AT110" s="211" t="s">
        <v>170</v>
      </c>
      <c r="AU110" s="211" t="s">
        <v>80</v>
      </c>
      <c r="AY110" s="14" t="s">
        <v>120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14" t="s">
        <v>80</v>
      </c>
      <c r="BK110" s="212">
        <f>ROUND(I110*H110,2)</f>
        <v>0</v>
      </c>
      <c r="BL110" s="14" t="s">
        <v>173</v>
      </c>
      <c r="BM110" s="211" t="s">
        <v>210</v>
      </c>
    </row>
    <row r="111" s="2" customFormat="1" ht="55.5" customHeight="1">
      <c r="A111" s="35"/>
      <c r="B111" s="36"/>
      <c r="C111" s="201" t="s">
        <v>8</v>
      </c>
      <c r="D111" s="201" t="s">
        <v>123</v>
      </c>
      <c r="E111" s="202" t="s">
        <v>211</v>
      </c>
      <c r="F111" s="203" t="s">
        <v>212</v>
      </c>
      <c r="G111" s="204" t="s">
        <v>140</v>
      </c>
      <c r="H111" s="205">
        <v>1</v>
      </c>
      <c r="I111" s="206"/>
      <c r="J111" s="205">
        <f>ROUND(I111*H111,2)</f>
        <v>0</v>
      </c>
      <c r="K111" s="203" t="s">
        <v>127</v>
      </c>
      <c r="L111" s="41"/>
      <c r="M111" s="207" t="s">
        <v>18</v>
      </c>
      <c r="N111" s="208" t="s">
        <v>43</v>
      </c>
      <c r="O111" s="81"/>
      <c r="P111" s="209">
        <f>O111*H111</f>
        <v>0</v>
      </c>
      <c r="Q111" s="209">
        <v>0</v>
      </c>
      <c r="R111" s="209">
        <f>Q111*H111</f>
        <v>0</v>
      </c>
      <c r="S111" s="209">
        <v>0</v>
      </c>
      <c r="T111" s="210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1" t="s">
        <v>128</v>
      </c>
      <c r="AT111" s="211" t="s">
        <v>123</v>
      </c>
      <c r="AU111" s="211" t="s">
        <v>80</v>
      </c>
      <c r="AY111" s="14" t="s">
        <v>120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80</v>
      </c>
      <c r="BK111" s="212">
        <f>ROUND(I111*H111,2)</f>
        <v>0</v>
      </c>
      <c r="BL111" s="14" t="s">
        <v>128</v>
      </c>
      <c r="BM111" s="211" t="s">
        <v>213</v>
      </c>
    </row>
    <row r="112" s="2" customFormat="1">
      <c r="A112" s="35"/>
      <c r="B112" s="36"/>
      <c r="C112" s="213" t="s">
        <v>214</v>
      </c>
      <c r="D112" s="213" t="s">
        <v>170</v>
      </c>
      <c r="E112" s="214" t="s">
        <v>215</v>
      </c>
      <c r="F112" s="215" t="s">
        <v>216</v>
      </c>
      <c r="G112" s="216" t="s">
        <v>140</v>
      </c>
      <c r="H112" s="217">
        <v>1</v>
      </c>
      <c r="I112" s="218"/>
      <c r="J112" s="217">
        <f>ROUND(I112*H112,2)</f>
        <v>0</v>
      </c>
      <c r="K112" s="215" t="s">
        <v>127</v>
      </c>
      <c r="L112" s="219"/>
      <c r="M112" s="220" t="s">
        <v>18</v>
      </c>
      <c r="N112" s="221" t="s">
        <v>43</v>
      </c>
      <c r="O112" s="81"/>
      <c r="P112" s="209">
        <f>O112*H112</f>
        <v>0</v>
      </c>
      <c r="Q112" s="209">
        <v>0</v>
      </c>
      <c r="R112" s="209">
        <f>Q112*H112</f>
        <v>0</v>
      </c>
      <c r="S112" s="209">
        <v>0</v>
      </c>
      <c r="T112" s="21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1" t="s">
        <v>173</v>
      </c>
      <c r="AT112" s="211" t="s">
        <v>170</v>
      </c>
      <c r="AU112" s="211" t="s">
        <v>80</v>
      </c>
      <c r="AY112" s="14" t="s">
        <v>120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4" t="s">
        <v>80</v>
      </c>
      <c r="BK112" s="212">
        <f>ROUND(I112*H112,2)</f>
        <v>0</v>
      </c>
      <c r="BL112" s="14" t="s">
        <v>173</v>
      </c>
      <c r="BM112" s="211" t="s">
        <v>217</v>
      </c>
    </row>
    <row r="113" s="2" customFormat="1">
      <c r="A113" s="35"/>
      <c r="B113" s="36"/>
      <c r="C113" s="201" t="s">
        <v>218</v>
      </c>
      <c r="D113" s="201" t="s">
        <v>123</v>
      </c>
      <c r="E113" s="202" t="s">
        <v>219</v>
      </c>
      <c r="F113" s="203" t="s">
        <v>220</v>
      </c>
      <c r="G113" s="204" t="s">
        <v>132</v>
      </c>
      <c r="H113" s="205">
        <v>100</v>
      </c>
      <c r="I113" s="206"/>
      <c r="J113" s="205">
        <f>ROUND(I113*H113,2)</f>
        <v>0</v>
      </c>
      <c r="K113" s="203" t="s">
        <v>127</v>
      </c>
      <c r="L113" s="41"/>
      <c r="M113" s="207" t="s">
        <v>18</v>
      </c>
      <c r="N113" s="208" t="s">
        <v>43</v>
      </c>
      <c r="O113" s="81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1" t="s">
        <v>128</v>
      </c>
      <c r="AT113" s="211" t="s">
        <v>123</v>
      </c>
      <c r="AU113" s="211" t="s">
        <v>80</v>
      </c>
      <c r="AY113" s="14" t="s">
        <v>120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4" t="s">
        <v>80</v>
      </c>
      <c r="BK113" s="212">
        <f>ROUND(I113*H113,2)</f>
        <v>0</v>
      </c>
      <c r="BL113" s="14" t="s">
        <v>128</v>
      </c>
      <c r="BM113" s="211" t="s">
        <v>221</v>
      </c>
    </row>
    <row r="114" s="2" customFormat="1" ht="33" customHeight="1">
      <c r="A114" s="35"/>
      <c r="B114" s="36"/>
      <c r="C114" s="201" t="s">
        <v>222</v>
      </c>
      <c r="D114" s="201" t="s">
        <v>123</v>
      </c>
      <c r="E114" s="202" t="s">
        <v>223</v>
      </c>
      <c r="F114" s="203" t="s">
        <v>224</v>
      </c>
      <c r="G114" s="204" t="s">
        <v>140</v>
      </c>
      <c r="H114" s="205">
        <v>88</v>
      </c>
      <c r="I114" s="206"/>
      <c r="J114" s="205">
        <f>ROUND(I114*H114,2)</f>
        <v>0</v>
      </c>
      <c r="K114" s="203" t="s">
        <v>127</v>
      </c>
      <c r="L114" s="41"/>
      <c r="M114" s="207" t="s">
        <v>18</v>
      </c>
      <c r="N114" s="208" t="s">
        <v>43</v>
      </c>
      <c r="O114" s="81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1" t="s">
        <v>128</v>
      </c>
      <c r="AT114" s="211" t="s">
        <v>123</v>
      </c>
      <c r="AU114" s="211" t="s">
        <v>80</v>
      </c>
      <c r="AY114" s="14" t="s">
        <v>120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80</v>
      </c>
      <c r="BK114" s="212">
        <f>ROUND(I114*H114,2)</f>
        <v>0</v>
      </c>
      <c r="BL114" s="14" t="s">
        <v>128</v>
      </c>
      <c r="BM114" s="211" t="s">
        <v>225</v>
      </c>
    </row>
    <row r="115" s="2" customFormat="1" ht="33" customHeight="1">
      <c r="A115" s="35"/>
      <c r="B115" s="36"/>
      <c r="C115" s="213" t="s">
        <v>226</v>
      </c>
      <c r="D115" s="213" t="s">
        <v>170</v>
      </c>
      <c r="E115" s="214" t="s">
        <v>227</v>
      </c>
      <c r="F115" s="215" t="s">
        <v>228</v>
      </c>
      <c r="G115" s="216" t="s">
        <v>140</v>
      </c>
      <c r="H115" s="217">
        <v>82</v>
      </c>
      <c r="I115" s="218"/>
      <c r="J115" s="217">
        <f>ROUND(I115*H115,2)</f>
        <v>0</v>
      </c>
      <c r="K115" s="215" t="s">
        <v>127</v>
      </c>
      <c r="L115" s="219"/>
      <c r="M115" s="220" t="s">
        <v>18</v>
      </c>
      <c r="N115" s="221" t="s">
        <v>43</v>
      </c>
      <c r="O115" s="81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1" t="s">
        <v>173</v>
      </c>
      <c r="AT115" s="211" t="s">
        <v>170</v>
      </c>
      <c r="AU115" s="211" t="s">
        <v>80</v>
      </c>
      <c r="AY115" s="14" t="s">
        <v>120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4" t="s">
        <v>80</v>
      </c>
      <c r="BK115" s="212">
        <f>ROUND(I115*H115,2)</f>
        <v>0</v>
      </c>
      <c r="BL115" s="14" t="s">
        <v>173</v>
      </c>
      <c r="BM115" s="211" t="s">
        <v>229</v>
      </c>
    </row>
    <row r="116" s="2" customFormat="1" ht="33" customHeight="1">
      <c r="A116" s="35"/>
      <c r="B116" s="36"/>
      <c r="C116" s="213" t="s">
        <v>230</v>
      </c>
      <c r="D116" s="213" t="s">
        <v>170</v>
      </c>
      <c r="E116" s="214" t="s">
        <v>231</v>
      </c>
      <c r="F116" s="215" t="s">
        <v>232</v>
      </c>
      <c r="G116" s="216" t="s">
        <v>140</v>
      </c>
      <c r="H116" s="217">
        <v>2</v>
      </c>
      <c r="I116" s="218"/>
      <c r="J116" s="217">
        <f>ROUND(I116*H116,2)</f>
        <v>0</v>
      </c>
      <c r="K116" s="215" t="s">
        <v>127</v>
      </c>
      <c r="L116" s="219"/>
      <c r="M116" s="220" t="s">
        <v>18</v>
      </c>
      <c r="N116" s="221" t="s">
        <v>43</v>
      </c>
      <c r="O116" s="81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1" t="s">
        <v>173</v>
      </c>
      <c r="AT116" s="211" t="s">
        <v>170</v>
      </c>
      <c r="AU116" s="211" t="s">
        <v>80</v>
      </c>
      <c r="AY116" s="14" t="s">
        <v>120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4" t="s">
        <v>80</v>
      </c>
      <c r="BK116" s="212">
        <f>ROUND(I116*H116,2)</f>
        <v>0</v>
      </c>
      <c r="BL116" s="14" t="s">
        <v>173</v>
      </c>
      <c r="BM116" s="211" t="s">
        <v>233</v>
      </c>
    </row>
    <row r="117" s="2" customFormat="1" ht="33" customHeight="1">
      <c r="A117" s="35"/>
      <c r="B117" s="36"/>
      <c r="C117" s="213" t="s">
        <v>7</v>
      </c>
      <c r="D117" s="213" t="s">
        <v>170</v>
      </c>
      <c r="E117" s="214" t="s">
        <v>234</v>
      </c>
      <c r="F117" s="215" t="s">
        <v>235</v>
      </c>
      <c r="G117" s="216" t="s">
        <v>140</v>
      </c>
      <c r="H117" s="217">
        <v>2</v>
      </c>
      <c r="I117" s="218"/>
      <c r="J117" s="217">
        <f>ROUND(I117*H117,2)</f>
        <v>0</v>
      </c>
      <c r="K117" s="215" t="s">
        <v>127</v>
      </c>
      <c r="L117" s="219"/>
      <c r="M117" s="220" t="s">
        <v>18</v>
      </c>
      <c r="N117" s="221" t="s">
        <v>43</v>
      </c>
      <c r="O117" s="81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1" t="s">
        <v>173</v>
      </c>
      <c r="AT117" s="211" t="s">
        <v>170</v>
      </c>
      <c r="AU117" s="211" t="s">
        <v>80</v>
      </c>
      <c r="AY117" s="14" t="s">
        <v>120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80</v>
      </c>
      <c r="BK117" s="212">
        <f>ROUND(I117*H117,2)</f>
        <v>0</v>
      </c>
      <c r="BL117" s="14" t="s">
        <v>173</v>
      </c>
      <c r="BM117" s="211" t="s">
        <v>236</v>
      </c>
    </row>
    <row r="118" s="2" customFormat="1" ht="33" customHeight="1">
      <c r="A118" s="35"/>
      <c r="B118" s="36"/>
      <c r="C118" s="213" t="s">
        <v>237</v>
      </c>
      <c r="D118" s="213" t="s">
        <v>170</v>
      </c>
      <c r="E118" s="214" t="s">
        <v>238</v>
      </c>
      <c r="F118" s="215" t="s">
        <v>239</v>
      </c>
      <c r="G118" s="216" t="s">
        <v>140</v>
      </c>
      <c r="H118" s="217">
        <v>2</v>
      </c>
      <c r="I118" s="218"/>
      <c r="J118" s="217">
        <f>ROUND(I118*H118,2)</f>
        <v>0</v>
      </c>
      <c r="K118" s="215" t="s">
        <v>127</v>
      </c>
      <c r="L118" s="219"/>
      <c r="M118" s="220" t="s">
        <v>18</v>
      </c>
      <c r="N118" s="221" t="s">
        <v>43</v>
      </c>
      <c r="O118" s="81"/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1" t="s">
        <v>173</v>
      </c>
      <c r="AT118" s="211" t="s">
        <v>170</v>
      </c>
      <c r="AU118" s="211" t="s">
        <v>80</v>
      </c>
      <c r="AY118" s="14" t="s">
        <v>120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4" t="s">
        <v>80</v>
      </c>
      <c r="BK118" s="212">
        <f>ROUND(I118*H118,2)</f>
        <v>0</v>
      </c>
      <c r="BL118" s="14" t="s">
        <v>173</v>
      </c>
      <c r="BM118" s="211" t="s">
        <v>240</v>
      </c>
    </row>
    <row r="119" s="2" customFormat="1" ht="33" customHeight="1">
      <c r="A119" s="35"/>
      <c r="B119" s="36"/>
      <c r="C119" s="201" t="s">
        <v>241</v>
      </c>
      <c r="D119" s="201" t="s">
        <v>123</v>
      </c>
      <c r="E119" s="202" t="s">
        <v>242</v>
      </c>
      <c r="F119" s="203" t="s">
        <v>243</v>
      </c>
      <c r="G119" s="204" t="s">
        <v>140</v>
      </c>
      <c r="H119" s="205">
        <v>29</v>
      </c>
      <c r="I119" s="206"/>
      <c r="J119" s="205">
        <f>ROUND(I119*H119,2)</f>
        <v>0</v>
      </c>
      <c r="K119" s="203" t="s">
        <v>127</v>
      </c>
      <c r="L119" s="41"/>
      <c r="M119" s="207" t="s">
        <v>18</v>
      </c>
      <c r="N119" s="208" t="s">
        <v>43</v>
      </c>
      <c r="O119" s="81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1" t="s">
        <v>128</v>
      </c>
      <c r="AT119" s="211" t="s">
        <v>123</v>
      </c>
      <c r="AU119" s="211" t="s">
        <v>80</v>
      </c>
      <c r="AY119" s="14" t="s">
        <v>120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80</v>
      </c>
      <c r="BK119" s="212">
        <f>ROUND(I119*H119,2)</f>
        <v>0</v>
      </c>
      <c r="BL119" s="14" t="s">
        <v>128</v>
      </c>
      <c r="BM119" s="211" t="s">
        <v>244</v>
      </c>
    </row>
    <row r="120" s="2" customFormat="1">
      <c r="A120" s="35"/>
      <c r="B120" s="36"/>
      <c r="C120" s="213" t="s">
        <v>245</v>
      </c>
      <c r="D120" s="213" t="s">
        <v>170</v>
      </c>
      <c r="E120" s="214" t="s">
        <v>246</v>
      </c>
      <c r="F120" s="215" t="s">
        <v>247</v>
      </c>
      <c r="G120" s="216" t="s">
        <v>140</v>
      </c>
      <c r="H120" s="217">
        <v>26</v>
      </c>
      <c r="I120" s="218"/>
      <c r="J120" s="217">
        <f>ROUND(I120*H120,2)</f>
        <v>0</v>
      </c>
      <c r="K120" s="215" t="s">
        <v>127</v>
      </c>
      <c r="L120" s="219"/>
      <c r="M120" s="220" t="s">
        <v>18</v>
      </c>
      <c r="N120" s="221" t="s">
        <v>43</v>
      </c>
      <c r="O120" s="81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1" t="s">
        <v>173</v>
      </c>
      <c r="AT120" s="211" t="s">
        <v>170</v>
      </c>
      <c r="AU120" s="211" t="s">
        <v>80</v>
      </c>
      <c r="AY120" s="14" t="s">
        <v>120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4" t="s">
        <v>80</v>
      </c>
      <c r="BK120" s="212">
        <f>ROUND(I120*H120,2)</f>
        <v>0</v>
      </c>
      <c r="BL120" s="14" t="s">
        <v>173</v>
      </c>
      <c r="BM120" s="211" t="s">
        <v>248</v>
      </c>
    </row>
    <row r="121" s="2" customFormat="1">
      <c r="A121" s="35"/>
      <c r="B121" s="36"/>
      <c r="C121" s="213" t="s">
        <v>249</v>
      </c>
      <c r="D121" s="213" t="s">
        <v>170</v>
      </c>
      <c r="E121" s="214" t="s">
        <v>250</v>
      </c>
      <c r="F121" s="215" t="s">
        <v>251</v>
      </c>
      <c r="G121" s="216" t="s">
        <v>140</v>
      </c>
      <c r="H121" s="217">
        <v>3</v>
      </c>
      <c r="I121" s="218"/>
      <c r="J121" s="217">
        <f>ROUND(I121*H121,2)</f>
        <v>0</v>
      </c>
      <c r="K121" s="215" t="s">
        <v>127</v>
      </c>
      <c r="L121" s="219"/>
      <c r="M121" s="220" t="s">
        <v>18</v>
      </c>
      <c r="N121" s="221" t="s">
        <v>43</v>
      </c>
      <c r="O121" s="81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1" t="s">
        <v>173</v>
      </c>
      <c r="AT121" s="211" t="s">
        <v>170</v>
      </c>
      <c r="AU121" s="211" t="s">
        <v>80</v>
      </c>
      <c r="AY121" s="14" t="s">
        <v>120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4" t="s">
        <v>80</v>
      </c>
      <c r="BK121" s="212">
        <f>ROUND(I121*H121,2)</f>
        <v>0</v>
      </c>
      <c r="BL121" s="14" t="s">
        <v>173</v>
      </c>
      <c r="BM121" s="211" t="s">
        <v>252</v>
      </c>
    </row>
    <row r="122" s="2" customFormat="1" ht="16.5" customHeight="1">
      <c r="A122" s="35"/>
      <c r="B122" s="36"/>
      <c r="C122" s="213" t="s">
        <v>253</v>
      </c>
      <c r="D122" s="213" t="s">
        <v>170</v>
      </c>
      <c r="E122" s="214" t="s">
        <v>254</v>
      </c>
      <c r="F122" s="215" t="s">
        <v>255</v>
      </c>
      <c r="G122" s="216" t="s">
        <v>256</v>
      </c>
      <c r="H122" s="217">
        <v>51</v>
      </c>
      <c r="I122" s="218"/>
      <c r="J122" s="217">
        <f>ROUND(I122*H122,2)</f>
        <v>0</v>
      </c>
      <c r="K122" s="215" t="s">
        <v>127</v>
      </c>
      <c r="L122" s="219"/>
      <c r="M122" s="220" t="s">
        <v>18</v>
      </c>
      <c r="N122" s="221" t="s">
        <v>43</v>
      </c>
      <c r="O122" s="81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1" t="s">
        <v>173</v>
      </c>
      <c r="AT122" s="211" t="s">
        <v>170</v>
      </c>
      <c r="AU122" s="211" t="s">
        <v>80</v>
      </c>
      <c r="AY122" s="14" t="s">
        <v>120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80</v>
      </c>
      <c r="BK122" s="212">
        <f>ROUND(I122*H122,2)</f>
        <v>0</v>
      </c>
      <c r="BL122" s="14" t="s">
        <v>173</v>
      </c>
      <c r="BM122" s="211" t="s">
        <v>257</v>
      </c>
    </row>
    <row r="123" s="2" customFormat="1" ht="16.5" customHeight="1">
      <c r="A123" s="35"/>
      <c r="B123" s="36"/>
      <c r="C123" s="213" t="s">
        <v>258</v>
      </c>
      <c r="D123" s="213" t="s">
        <v>170</v>
      </c>
      <c r="E123" s="214" t="s">
        <v>259</v>
      </c>
      <c r="F123" s="215" t="s">
        <v>260</v>
      </c>
      <c r="G123" s="216" t="s">
        <v>256</v>
      </c>
      <c r="H123" s="217">
        <v>12</v>
      </c>
      <c r="I123" s="218"/>
      <c r="J123" s="217">
        <f>ROUND(I123*H123,2)</f>
        <v>0</v>
      </c>
      <c r="K123" s="215" t="s">
        <v>127</v>
      </c>
      <c r="L123" s="219"/>
      <c r="M123" s="220" t="s">
        <v>18</v>
      </c>
      <c r="N123" s="221" t="s">
        <v>43</v>
      </c>
      <c r="O123" s="81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1" t="s">
        <v>173</v>
      </c>
      <c r="AT123" s="211" t="s">
        <v>170</v>
      </c>
      <c r="AU123" s="211" t="s">
        <v>80</v>
      </c>
      <c r="AY123" s="14" t="s">
        <v>120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4" t="s">
        <v>80</v>
      </c>
      <c r="BK123" s="212">
        <f>ROUND(I123*H123,2)</f>
        <v>0</v>
      </c>
      <c r="BL123" s="14" t="s">
        <v>173</v>
      </c>
      <c r="BM123" s="211" t="s">
        <v>261</v>
      </c>
    </row>
    <row r="124" s="2" customFormat="1" ht="16.5" customHeight="1">
      <c r="A124" s="35"/>
      <c r="B124" s="36"/>
      <c r="C124" s="201" t="s">
        <v>262</v>
      </c>
      <c r="D124" s="201" t="s">
        <v>123</v>
      </c>
      <c r="E124" s="202" t="s">
        <v>263</v>
      </c>
      <c r="F124" s="203" t="s">
        <v>264</v>
      </c>
      <c r="G124" s="204" t="s">
        <v>140</v>
      </c>
      <c r="H124" s="205">
        <v>8</v>
      </c>
      <c r="I124" s="206"/>
      <c r="J124" s="205">
        <f>ROUND(I124*H124,2)</f>
        <v>0</v>
      </c>
      <c r="K124" s="203" t="s">
        <v>127</v>
      </c>
      <c r="L124" s="41"/>
      <c r="M124" s="207" t="s">
        <v>18</v>
      </c>
      <c r="N124" s="208" t="s">
        <v>43</v>
      </c>
      <c r="O124" s="81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1" t="s">
        <v>128</v>
      </c>
      <c r="AT124" s="211" t="s">
        <v>123</v>
      </c>
      <c r="AU124" s="211" t="s">
        <v>80</v>
      </c>
      <c r="AY124" s="14" t="s">
        <v>120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4" t="s">
        <v>80</v>
      </c>
      <c r="BK124" s="212">
        <f>ROUND(I124*H124,2)</f>
        <v>0</v>
      </c>
      <c r="BL124" s="14" t="s">
        <v>128</v>
      </c>
      <c r="BM124" s="211" t="s">
        <v>265</v>
      </c>
    </row>
    <row r="125" s="2" customFormat="1" ht="21.75" customHeight="1">
      <c r="A125" s="35"/>
      <c r="B125" s="36"/>
      <c r="C125" s="201" t="s">
        <v>266</v>
      </c>
      <c r="D125" s="201" t="s">
        <v>123</v>
      </c>
      <c r="E125" s="202" t="s">
        <v>267</v>
      </c>
      <c r="F125" s="203" t="s">
        <v>268</v>
      </c>
      <c r="G125" s="204" t="s">
        <v>140</v>
      </c>
      <c r="H125" s="205">
        <v>1</v>
      </c>
      <c r="I125" s="206"/>
      <c r="J125" s="205">
        <f>ROUND(I125*H125,2)</f>
        <v>0</v>
      </c>
      <c r="K125" s="203" t="s">
        <v>127</v>
      </c>
      <c r="L125" s="41"/>
      <c r="M125" s="207" t="s">
        <v>18</v>
      </c>
      <c r="N125" s="208" t="s">
        <v>43</v>
      </c>
      <c r="O125" s="81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1" t="s">
        <v>128</v>
      </c>
      <c r="AT125" s="211" t="s">
        <v>123</v>
      </c>
      <c r="AU125" s="211" t="s">
        <v>80</v>
      </c>
      <c r="AY125" s="14" t="s">
        <v>120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80</v>
      </c>
      <c r="BK125" s="212">
        <f>ROUND(I125*H125,2)</f>
        <v>0</v>
      </c>
      <c r="BL125" s="14" t="s">
        <v>128</v>
      </c>
      <c r="BM125" s="211" t="s">
        <v>269</v>
      </c>
    </row>
    <row r="126" s="2" customFormat="1">
      <c r="A126" s="35"/>
      <c r="B126" s="36"/>
      <c r="C126" s="213" t="s">
        <v>270</v>
      </c>
      <c r="D126" s="213" t="s">
        <v>170</v>
      </c>
      <c r="E126" s="214" t="s">
        <v>271</v>
      </c>
      <c r="F126" s="215" t="s">
        <v>272</v>
      </c>
      <c r="G126" s="216" t="s">
        <v>140</v>
      </c>
      <c r="H126" s="217">
        <v>4</v>
      </c>
      <c r="I126" s="218"/>
      <c r="J126" s="217">
        <f>ROUND(I126*H126,2)</f>
        <v>0</v>
      </c>
      <c r="K126" s="215" t="s">
        <v>127</v>
      </c>
      <c r="L126" s="219"/>
      <c r="M126" s="220" t="s">
        <v>18</v>
      </c>
      <c r="N126" s="221" t="s">
        <v>43</v>
      </c>
      <c r="O126" s="81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1" t="s">
        <v>173</v>
      </c>
      <c r="AT126" s="211" t="s">
        <v>170</v>
      </c>
      <c r="AU126" s="211" t="s">
        <v>80</v>
      </c>
      <c r="AY126" s="14" t="s">
        <v>120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4" t="s">
        <v>80</v>
      </c>
      <c r="BK126" s="212">
        <f>ROUND(I126*H126,2)</f>
        <v>0</v>
      </c>
      <c r="BL126" s="14" t="s">
        <v>173</v>
      </c>
      <c r="BM126" s="211" t="s">
        <v>273</v>
      </c>
    </row>
    <row r="127" s="2" customFormat="1">
      <c r="A127" s="35"/>
      <c r="B127" s="36"/>
      <c r="C127" s="213" t="s">
        <v>274</v>
      </c>
      <c r="D127" s="213" t="s">
        <v>170</v>
      </c>
      <c r="E127" s="214" t="s">
        <v>275</v>
      </c>
      <c r="F127" s="215" t="s">
        <v>276</v>
      </c>
      <c r="G127" s="216" t="s">
        <v>140</v>
      </c>
      <c r="H127" s="217">
        <v>4</v>
      </c>
      <c r="I127" s="218"/>
      <c r="J127" s="217">
        <f>ROUND(I127*H127,2)</f>
        <v>0</v>
      </c>
      <c r="K127" s="215" t="s">
        <v>127</v>
      </c>
      <c r="L127" s="219"/>
      <c r="M127" s="220" t="s">
        <v>18</v>
      </c>
      <c r="N127" s="221" t="s">
        <v>43</v>
      </c>
      <c r="O127" s="81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1" t="s">
        <v>173</v>
      </c>
      <c r="AT127" s="211" t="s">
        <v>170</v>
      </c>
      <c r="AU127" s="211" t="s">
        <v>80</v>
      </c>
      <c r="AY127" s="14" t="s">
        <v>120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4" t="s">
        <v>80</v>
      </c>
      <c r="BK127" s="212">
        <f>ROUND(I127*H127,2)</f>
        <v>0</v>
      </c>
      <c r="BL127" s="14" t="s">
        <v>173</v>
      </c>
      <c r="BM127" s="211" t="s">
        <v>277</v>
      </c>
    </row>
    <row r="128" s="2" customFormat="1">
      <c r="A128" s="35"/>
      <c r="B128" s="36"/>
      <c r="C128" s="213" t="s">
        <v>278</v>
      </c>
      <c r="D128" s="213" t="s">
        <v>170</v>
      </c>
      <c r="E128" s="214" t="s">
        <v>279</v>
      </c>
      <c r="F128" s="215" t="s">
        <v>280</v>
      </c>
      <c r="G128" s="216" t="s">
        <v>140</v>
      </c>
      <c r="H128" s="217">
        <v>1</v>
      </c>
      <c r="I128" s="218"/>
      <c r="J128" s="217">
        <f>ROUND(I128*H128,2)</f>
        <v>0</v>
      </c>
      <c r="K128" s="215" t="s">
        <v>127</v>
      </c>
      <c r="L128" s="219"/>
      <c r="M128" s="220" t="s">
        <v>18</v>
      </c>
      <c r="N128" s="221" t="s">
        <v>43</v>
      </c>
      <c r="O128" s="81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1" t="s">
        <v>173</v>
      </c>
      <c r="AT128" s="211" t="s">
        <v>170</v>
      </c>
      <c r="AU128" s="211" t="s">
        <v>80</v>
      </c>
      <c r="AY128" s="14" t="s">
        <v>120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4" t="s">
        <v>80</v>
      </c>
      <c r="BK128" s="212">
        <f>ROUND(I128*H128,2)</f>
        <v>0</v>
      </c>
      <c r="BL128" s="14" t="s">
        <v>173</v>
      </c>
      <c r="BM128" s="211" t="s">
        <v>281</v>
      </c>
    </row>
    <row r="129" s="2" customFormat="1" ht="16.5" customHeight="1">
      <c r="A129" s="35"/>
      <c r="B129" s="36"/>
      <c r="C129" s="201" t="s">
        <v>282</v>
      </c>
      <c r="D129" s="201" t="s">
        <v>123</v>
      </c>
      <c r="E129" s="202" t="s">
        <v>283</v>
      </c>
      <c r="F129" s="203" t="s">
        <v>284</v>
      </c>
      <c r="G129" s="204" t="s">
        <v>140</v>
      </c>
      <c r="H129" s="205">
        <v>3</v>
      </c>
      <c r="I129" s="206"/>
      <c r="J129" s="205">
        <f>ROUND(I129*H129,2)</f>
        <v>0</v>
      </c>
      <c r="K129" s="203" t="s">
        <v>127</v>
      </c>
      <c r="L129" s="41"/>
      <c r="M129" s="207" t="s">
        <v>18</v>
      </c>
      <c r="N129" s="208" t="s">
        <v>43</v>
      </c>
      <c r="O129" s="81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1" t="s">
        <v>128</v>
      </c>
      <c r="AT129" s="211" t="s">
        <v>123</v>
      </c>
      <c r="AU129" s="211" t="s">
        <v>80</v>
      </c>
      <c r="AY129" s="14" t="s">
        <v>120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80</v>
      </c>
      <c r="BK129" s="212">
        <f>ROUND(I129*H129,2)</f>
        <v>0</v>
      </c>
      <c r="BL129" s="14" t="s">
        <v>128</v>
      </c>
      <c r="BM129" s="211" t="s">
        <v>285</v>
      </c>
    </row>
    <row r="130" s="2" customFormat="1">
      <c r="A130" s="35"/>
      <c r="B130" s="36"/>
      <c r="C130" s="213" t="s">
        <v>286</v>
      </c>
      <c r="D130" s="213" t="s">
        <v>170</v>
      </c>
      <c r="E130" s="214" t="s">
        <v>287</v>
      </c>
      <c r="F130" s="215" t="s">
        <v>288</v>
      </c>
      <c r="G130" s="216" t="s">
        <v>140</v>
      </c>
      <c r="H130" s="217">
        <v>3</v>
      </c>
      <c r="I130" s="218"/>
      <c r="J130" s="217">
        <f>ROUND(I130*H130,2)</f>
        <v>0</v>
      </c>
      <c r="K130" s="215" t="s">
        <v>127</v>
      </c>
      <c r="L130" s="219"/>
      <c r="M130" s="220" t="s">
        <v>18</v>
      </c>
      <c r="N130" s="221" t="s">
        <v>43</v>
      </c>
      <c r="O130" s="81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1" t="s">
        <v>173</v>
      </c>
      <c r="AT130" s="211" t="s">
        <v>170</v>
      </c>
      <c r="AU130" s="211" t="s">
        <v>80</v>
      </c>
      <c r="AY130" s="14" t="s">
        <v>120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4" t="s">
        <v>80</v>
      </c>
      <c r="BK130" s="212">
        <f>ROUND(I130*H130,2)</f>
        <v>0</v>
      </c>
      <c r="BL130" s="14" t="s">
        <v>173</v>
      </c>
      <c r="BM130" s="211" t="s">
        <v>289</v>
      </c>
    </row>
    <row r="131" s="2" customFormat="1">
      <c r="A131" s="35"/>
      <c r="B131" s="36"/>
      <c r="C131" s="201" t="s">
        <v>290</v>
      </c>
      <c r="D131" s="201" t="s">
        <v>123</v>
      </c>
      <c r="E131" s="202" t="s">
        <v>291</v>
      </c>
      <c r="F131" s="203" t="s">
        <v>292</v>
      </c>
      <c r="G131" s="204" t="s">
        <v>140</v>
      </c>
      <c r="H131" s="205">
        <v>6</v>
      </c>
      <c r="I131" s="206"/>
      <c r="J131" s="205">
        <f>ROUND(I131*H131,2)</f>
        <v>0</v>
      </c>
      <c r="K131" s="203" t="s">
        <v>127</v>
      </c>
      <c r="L131" s="41"/>
      <c r="M131" s="207" t="s">
        <v>18</v>
      </c>
      <c r="N131" s="208" t="s">
        <v>43</v>
      </c>
      <c r="O131" s="81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1" t="s">
        <v>128</v>
      </c>
      <c r="AT131" s="211" t="s">
        <v>123</v>
      </c>
      <c r="AU131" s="211" t="s">
        <v>80</v>
      </c>
      <c r="AY131" s="14" t="s">
        <v>120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80</v>
      </c>
      <c r="BK131" s="212">
        <f>ROUND(I131*H131,2)</f>
        <v>0</v>
      </c>
      <c r="BL131" s="14" t="s">
        <v>128</v>
      </c>
      <c r="BM131" s="211" t="s">
        <v>293</v>
      </c>
    </row>
    <row r="132" s="2" customFormat="1">
      <c r="A132" s="35"/>
      <c r="B132" s="36"/>
      <c r="C132" s="201" t="s">
        <v>294</v>
      </c>
      <c r="D132" s="201" t="s">
        <v>123</v>
      </c>
      <c r="E132" s="202" t="s">
        <v>295</v>
      </c>
      <c r="F132" s="203" t="s">
        <v>296</v>
      </c>
      <c r="G132" s="204" t="s">
        <v>140</v>
      </c>
      <c r="H132" s="205">
        <v>89</v>
      </c>
      <c r="I132" s="206"/>
      <c r="J132" s="205">
        <f>ROUND(I132*H132,2)</f>
        <v>0</v>
      </c>
      <c r="K132" s="203" t="s">
        <v>127</v>
      </c>
      <c r="L132" s="41"/>
      <c r="M132" s="207" t="s">
        <v>18</v>
      </c>
      <c r="N132" s="208" t="s">
        <v>43</v>
      </c>
      <c r="O132" s="81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1" t="s">
        <v>128</v>
      </c>
      <c r="AT132" s="211" t="s">
        <v>123</v>
      </c>
      <c r="AU132" s="211" t="s">
        <v>80</v>
      </c>
      <c r="AY132" s="14" t="s">
        <v>120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4" t="s">
        <v>80</v>
      </c>
      <c r="BK132" s="212">
        <f>ROUND(I132*H132,2)</f>
        <v>0</v>
      </c>
      <c r="BL132" s="14" t="s">
        <v>128</v>
      </c>
      <c r="BM132" s="211" t="s">
        <v>297</v>
      </c>
    </row>
    <row r="133" s="2" customFormat="1">
      <c r="A133" s="35"/>
      <c r="B133" s="36"/>
      <c r="C133" s="201" t="s">
        <v>298</v>
      </c>
      <c r="D133" s="201" t="s">
        <v>123</v>
      </c>
      <c r="E133" s="202" t="s">
        <v>299</v>
      </c>
      <c r="F133" s="203" t="s">
        <v>300</v>
      </c>
      <c r="G133" s="204" t="s">
        <v>140</v>
      </c>
      <c r="H133" s="205">
        <v>26</v>
      </c>
      <c r="I133" s="206"/>
      <c r="J133" s="205">
        <f>ROUND(I133*H133,2)</f>
        <v>0</v>
      </c>
      <c r="K133" s="203" t="s">
        <v>127</v>
      </c>
      <c r="L133" s="41"/>
      <c r="M133" s="207" t="s">
        <v>18</v>
      </c>
      <c r="N133" s="208" t="s">
        <v>43</v>
      </c>
      <c r="O133" s="81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1" t="s">
        <v>128</v>
      </c>
      <c r="AT133" s="211" t="s">
        <v>123</v>
      </c>
      <c r="AU133" s="211" t="s">
        <v>80</v>
      </c>
      <c r="AY133" s="14" t="s">
        <v>120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4" t="s">
        <v>80</v>
      </c>
      <c r="BK133" s="212">
        <f>ROUND(I133*H133,2)</f>
        <v>0</v>
      </c>
      <c r="BL133" s="14" t="s">
        <v>128</v>
      </c>
      <c r="BM133" s="211" t="s">
        <v>301</v>
      </c>
    </row>
    <row r="134" s="2" customFormat="1" ht="44.25" customHeight="1">
      <c r="A134" s="35"/>
      <c r="B134" s="36"/>
      <c r="C134" s="201" t="s">
        <v>302</v>
      </c>
      <c r="D134" s="201" t="s">
        <v>123</v>
      </c>
      <c r="E134" s="202" t="s">
        <v>303</v>
      </c>
      <c r="F134" s="203" t="s">
        <v>304</v>
      </c>
      <c r="G134" s="204" t="s">
        <v>140</v>
      </c>
      <c r="H134" s="205">
        <v>130</v>
      </c>
      <c r="I134" s="206"/>
      <c r="J134" s="205">
        <f>ROUND(I134*H134,2)</f>
        <v>0</v>
      </c>
      <c r="K134" s="203" t="s">
        <v>127</v>
      </c>
      <c r="L134" s="41"/>
      <c r="M134" s="207" t="s">
        <v>18</v>
      </c>
      <c r="N134" s="208" t="s">
        <v>43</v>
      </c>
      <c r="O134" s="81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1" t="s">
        <v>128</v>
      </c>
      <c r="AT134" s="211" t="s">
        <v>123</v>
      </c>
      <c r="AU134" s="211" t="s">
        <v>80</v>
      </c>
      <c r="AY134" s="14" t="s">
        <v>120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80</v>
      </c>
      <c r="BK134" s="212">
        <f>ROUND(I134*H134,2)</f>
        <v>0</v>
      </c>
      <c r="BL134" s="14" t="s">
        <v>128</v>
      </c>
      <c r="BM134" s="211" t="s">
        <v>305</v>
      </c>
    </row>
    <row r="135" s="2" customFormat="1" ht="44.25" customHeight="1">
      <c r="A135" s="35"/>
      <c r="B135" s="36"/>
      <c r="C135" s="201" t="s">
        <v>306</v>
      </c>
      <c r="D135" s="201" t="s">
        <v>123</v>
      </c>
      <c r="E135" s="202" t="s">
        <v>307</v>
      </c>
      <c r="F135" s="203" t="s">
        <v>308</v>
      </c>
      <c r="G135" s="204" t="s">
        <v>140</v>
      </c>
      <c r="H135" s="205">
        <v>118</v>
      </c>
      <c r="I135" s="206"/>
      <c r="J135" s="205">
        <f>ROUND(I135*H135,2)</f>
        <v>0</v>
      </c>
      <c r="K135" s="203" t="s">
        <v>127</v>
      </c>
      <c r="L135" s="41"/>
      <c r="M135" s="207" t="s">
        <v>18</v>
      </c>
      <c r="N135" s="208" t="s">
        <v>43</v>
      </c>
      <c r="O135" s="81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1" t="s">
        <v>128</v>
      </c>
      <c r="AT135" s="211" t="s">
        <v>123</v>
      </c>
      <c r="AU135" s="211" t="s">
        <v>80</v>
      </c>
      <c r="AY135" s="14" t="s">
        <v>120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4" t="s">
        <v>80</v>
      </c>
      <c r="BK135" s="212">
        <f>ROUND(I135*H135,2)</f>
        <v>0</v>
      </c>
      <c r="BL135" s="14" t="s">
        <v>128</v>
      </c>
      <c r="BM135" s="211" t="s">
        <v>309</v>
      </c>
    </row>
    <row r="136" s="2" customFormat="1" ht="16.5" customHeight="1">
      <c r="A136" s="35"/>
      <c r="B136" s="36"/>
      <c r="C136" s="201" t="s">
        <v>310</v>
      </c>
      <c r="D136" s="201" t="s">
        <v>123</v>
      </c>
      <c r="E136" s="202" t="s">
        <v>311</v>
      </c>
      <c r="F136" s="203" t="s">
        <v>312</v>
      </c>
      <c r="G136" s="204" t="s">
        <v>313</v>
      </c>
      <c r="H136" s="205">
        <v>400</v>
      </c>
      <c r="I136" s="206"/>
      <c r="J136" s="205">
        <f>ROUND(I136*H136,2)</f>
        <v>0</v>
      </c>
      <c r="K136" s="203" t="s">
        <v>127</v>
      </c>
      <c r="L136" s="41"/>
      <c r="M136" s="207" t="s">
        <v>18</v>
      </c>
      <c r="N136" s="208" t="s">
        <v>43</v>
      </c>
      <c r="O136" s="81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1" t="s">
        <v>128</v>
      </c>
      <c r="AT136" s="211" t="s">
        <v>123</v>
      </c>
      <c r="AU136" s="211" t="s">
        <v>80</v>
      </c>
      <c r="AY136" s="14" t="s">
        <v>120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80</v>
      </c>
      <c r="BK136" s="212">
        <f>ROUND(I136*H136,2)</f>
        <v>0</v>
      </c>
      <c r="BL136" s="14" t="s">
        <v>128</v>
      </c>
      <c r="BM136" s="211" t="s">
        <v>314</v>
      </c>
    </row>
    <row r="137" s="2" customFormat="1">
      <c r="A137" s="35"/>
      <c r="B137" s="36"/>
      <c r="C137" s="213" t="s">
        <v>315</v>
      </c>
      <c r="D137" s="213" t="s">
        <v>170</v>
      </c>
      <c r="E137" s="214" t="s">
        <v>316</v>
      </c>
      <c r="F137" s="215" t="s">
        <v>317</v>
      </c>
      <c r="G137" s="216" t="s">
        <v>313</v>
      </c>
      <c r="H137" s="217">
        <v>400</v>
      </c>
      <c r="I137" s="218"/>
      <c r="J137" s="217">
        <f>ROUND(I137*H137,2)</f>
        <v>0</v>
      </c>
      <c r="K137" s="215" t="s">
        <v>127</v>
      </c>
      <c r="L137" s="219"/>
      <c r="M137" s="220" t="s">
        <v>18</v>
      </c>
      <c r="N137" s="221" t="s">
        <v>43</v>
      </c>
      <c r="O137" s="81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1" t="s">
        <v>173</v>
      </c>
      <c r="AT137" s="211" t="s">
        <v>170</v>
      </c>
      <c r="AU137" s="211" t="s">
        <v>80</v>
      </c>
      <c r="AY137" s="14" t="s">
        <v>120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4" t="s">
        <v>80</v>
      </c>
      <c r="BK137" s="212">
        <f>ROUND(I137*H137,2)</f>
        <v>0</v>
      </c>
      <c r="BL137" s="14" t="s">
        <v>173</v>
      </c>
      <c r="BM137" s="211" t="s">
        <v>318</v>
      </c>
    </row>
    <row r="138" s="2" customFormat="1" ht="16.5" customHeight="1">
      <c r="A138" s="35"/>
      <c r="B138" s="36"/>
      <c r="C138" s="201" t="s">
        <v>319</v>
      </c>
      <c r="D138" s="201" t="s">
        <v>123</v>
      </c>
      <c r="E138" s="202" t="s">
        <v>320</v>
      </c>
      <c r="F138" s="203" t="s">
        <v>321</v>
      </c>
      <c r="G138" s="204" t="s">
        <v>140</v>
      </c>
      <c r="H138" s="205">
        <v>12</v>
      </c>
      <c r="I138" s="206"/>
      <c r="J138" s="205">
        <f>ROUND(I138*H138,2)</f>
        <v>0</v>
      </c>
      <c r="K138" s="203" t="s">
        <v>127</v>
      </c>
      <c r="L138" s="41"/>
      <c r="M138" s="207" t="s">
        <v>18</v>
      </c>
      <c r="N138" s="208" t="s">
        <v>43</v>
      </c>
      <c r="O138" s="81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1" t="s">
        <v>128</v>
      </c>
      <c r="AT138" s="211" t="s">
        <v>123</v>
      </c>
      <c r="AU138" s="211" t="s">
        <v>80</v>
      </c>
      <c r="AY138" s="14" t="s">
        <v>120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4" t="s">
        <v>80</v>
      </c>
      <c r="BK138" s="212">
        <f>ROUND(I138*H138,2)</f>
        <v>0</v>
      </c>
      <c r="BL138" s="14" t="s">
        <v>128</v>
      </c>
      <c r="BM138" s="211" t="s">
        <v>322</v>
      </c>
    </row>
    <row r="139" s="2" customFormat="1" ht="16.5" customHeight="1">
      <c r="A139" s="35"/>
      <c r="B139" s="36"/>
      <c r="C139" s="201" t="s">
        <v>323</v>
      </c>
      <c r="D139" s="201" t="s">
        <v>123</v>
      </c>
      <c r="E139" s="202" t="s">
        <v>324</v>
      </c>
      <c r="F139" s="203" t="s">
        <v>325</v>
      </c>
      <c r="G139" s="204" t="s">
        <v>140</v>
      </c>
      <c r="H139" s="205">
        <v>106</v>
      </c>
      <c r="I139" s="206"/>
      <c r="J139" s="205">
        <f>ROUND(I139*H139,2)</f>
        <v>0</v>
      </c>
      <c r="K139" s="203" t="s">
        <v>127</v>
      </c>
      <c r="L139" s="41"/>
      <c r="M139" s="207" t="s">
        <v>18</v>
      </c>
      <c r="N139" s="208" t="s">
        <v>43</v>
      </c>
      <c r="O139" s="81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1" t="s">
        <v>128</v>
      </c>
      <c r="AT139" s="211" t="s">
        <v>123</v>
      </c>
      <c r="AU139" s="211" t="s">
        <v>80</v>
      </c>
      <c r="AY139" s="14" t="s">
        <v>120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80</v>
      </c>
      <c r="BK139" s="212">
        <f>ROUND(I139*H139,2)</f>
        <v>0</v>
      </c>
      <c r="BL139" s="14" t="s">
        <v>128</v>
      </c>
      <c r="BM139" s="211" t="s">
        <v>326</v>
      </c>
    </row>
    <row r="140" s="2" customFormat="1" ht="16.5" customHeight="1">
      <c r="A140" s="35"/>
      <c r="B140" s="36"/>
      <c r="C140" s="213" t="s">
        <v>327</v>
      </c>
      <c r="D140" s="213" t="s">
        <v>170</v>
      </c>
      <c r="E140" s="214" t="s">
        <v>328</v>
      </c>
      <c r="F140" s="215" t="s">
        <v>329</v>
      </c>
      <c r="G140" s="216" t="s">
        <v>140</v>
      </c>
      <c r="H140" s="217">
        <v>12</v>
      </c>
      <c r="I140" s="218"/>
      <c r="J140" s="217">
        <f>ROUND(I140*H140,2)</f>
        <v>0</v>
      </c>
      <c r="K140" s="215" t="s">
        <v>127</v>
      </c>
      <c r="L140" s="219"/>
      <c r="M140" s="220" t="s">
        <v>18</v>
      </c>
      <c r="N140" s="221" t="s">
        <v>43</v>
      </c>
      <c r="O140" s="81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1" t="s">
        <v>173</v>
      </c>
      <c r="AT140" s="211" t="s">
        <v>170</v>
      </c>
      <c r="AU140" s="211" t="s">
        <v>80</v>
      </c>
      <c r="AY140" s="14" t="s">
        <v>120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4" t="s">
        <v>80</v>
      </c>
      <c r="BK140" s="212">
        <f>ROUND(I140*H140,2)</f>
        <v>0</v>
      </c>
      <c r="BL140" s="14" t="s">
        <v>173</v>
      </c>
      <c r="BM140" s="211" t="s">
        <v>330</v>
      </c>
    </row>
    <row r="141" s="2" customFormat="1">
      <c r="A141" s="35"/>
      <c r="B141" s="36"/>
      <c r="C141" s="213" t="s">
        <v>331</v>
      </c>
      <c r="D141" s="213" t="s">
        <v>170</v>
      </c>
      <c r="E141" s="214" t="s">
        <v>332</v>
      </c>
      <c r="F141" s="215" t="s">
        <v>333</v>
      </c>
      <c r="G141" s="216" t="s">
        <v>140</v>
      </c>
      <c r="H141" s="217">
        <v>106</v>
      </c>
      <c r="I141" s="218"/>
      <c r="J141" s="217">
        <f>ROUND(I141*H141,2)</f>
        <v>0</v>
      </c>
      <c r="K141" s="215" t="s">
        <v>127</v>
      </c>
      <c r="L141" s="219"/>
      <c r="M141" s="220" t="s">
        <v>18</v>
      </c>
      <c r="N141" s="221" t="s">
        <v>43</v>
      </c>
      <c r="O141" s="81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1" t="s">
        <v>173</v>
      </c>
      <c r="AT141" s="211" t="s">
        <v>170</v>
      </c>
      <c r="AU141" s="211" t="s">
        <v>80</v>
      </c>
      <c r="AY141" s="14" t="s">
        <v>120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4" t="s">
        <v>80</v>
      </c>
      <c r="BK141" s="212">
        <f>ROUND(I141*H141,2)</f>
        <v>0</v>
      </c>
      <c r="BL141" s="14" t="s">
        <v>173</v>
      </c>
      <c r="BM141" s="211" t="s">
        <v>334</v>
      </c>
    </row>
    <row r="142" s="2" customFormat="1" ht="16.5" customHeight="1">
      <c r="A142" s="35"/>
      <c r="B142" s="36"/>
      <c r="C142" s="201" t="s">
        <v>335</v>
      </c>
      <c r="D142" s="201" t="s">
        <v>123</v>
      </c>
      <c r="E142" s="202" t="s">
        <v>336</v>
      </c>
      <c r="F142" s="203" t="s">
        <v>337</v>
      </c>
      <c r="G142" s="204" t="s">
        <v>140</v>
      </c>
      <c r="H142" s="205">
        <v>106</v>
      </c>
      <c r="I142" s="206"/>
      <c r="J142" s="205">
        <f>ROUND(I142*H142,2)</f>
        <v>0</v>
      </c>
      <c r="K142" s="203" t="s">
        <v>127</v>
      </c>
      <c r="L142" s="41"/>
      <c r="M142" s="207" t="s">
        <v>18</v>
      </c>
      <c r="N142" s="208" t="s">
        <v>43</v>
      </c>
      <c r="O142" s="81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1" t="s">
        <v>128</v>
      </c>
      <c r="AT142" s="211" t="s">
        <v>123</v>
      </c>
      <c r="AU142" s="211" t="s">
        <v>80</v>
      </c>
      <c r="AY142" s="14" t="s">
        <v>120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80</v>
      </c>
      <c r="BK142" s="212">
        <f>ROUND(I142*H142,2)</f>
        <v>0</v>
      </c>
      <c r="BL142" s="14" t="s">
        <v>128</v>
      </c>
      <c r="BM142" s="211" t="s">
        <v>338</v>
      </c>
    </row>
    <row r="143" s="2" customFormat="1">
      <c r="A143" s="35"/>
      <c r="B143" s="36"/>
      <c r="C143" s="213" t="s">
        <v>339</v>
      </c>
      <c r="D143" s="213" t="s">
        <v>170</v>
      </c>
      <c r="E143" s="214" t="s">
        <v>340</v>
      </c>
      <c r="F143" s="215" t="s">
        <v>341</v>
      </c>
      <c r="G143" s="216" t="s">
        <v>140</v>
      </c>
      <c r="H143" s="217">
        <v>106</v>
      </c>
      <c r="I143" s="218"/>
      <c r="J143" s="217">
        <f>ROUND(I143*H143,2)</f>
        <v>0</v>
      </c>
      <c r="K143" s="215" t="s">
        <v>127</v>
      </c>
      <c r="L143" s="219"/>
      <c r="M143" s="220" t="s">
        <v>18</v>
      </c>
      <c r="N143" s="221" t="s">
        <v>43</v>
      </c>
      <c r="O143" s="81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1" t="s">
        <v>173</v>
      </c>
      <c r="AT143" s="211" t="s">
        <v>170</v>
      </c>
      <c r="AU143" s="211" t="s">
        <v>80</v>
      </c>
      <c r="AY143" s="14" t="s">
        <v>120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4" t="s">
        <v>80</v>
      </c>
      <c r="BK143" s="212">
        <f>ROUND(I143*H143,2)</f>
        <v>0</v>
      </c>
      <c r="BL143" s="14" t="s">
        <v>173</v>
      </c>
      <c r="BM143" s="211" t="s">
        <v>342</v>
      </c>
    </row>
    <row r="144" s="2" customFormat="1">
      <c r="A144" s="35"/>
      <c r="B144" s="36"/>
      <c r="C144" s="213" t="s">
        <v>343</v>
      </c>
      <c r="D144" s="213" t="s">
        <v>170</v>
      </c>
      <c r="E144" s="214" t="s">
        <v>344</v>
      </c>
      <c r="F144" s="215" t="s">
        <v>345</v>
      </c>
      <c r="G144" s="216" t="s">
        <v>140</v>
      </c>
      <c r="H144" s="217">
        <v>130</v>
      </c>
      <c r="I144" s="218"/>
      <c r="J144" s="217">
        <f>ROUND(I144*H144,2)</f>
        <v>0</v>
      </c>
      <c r="K144" s="215" t="s">
        <v>127</v>
      </c>
      <c r="L144" s="219"/>
      <c r="M144" s="220" t="s">
        <v>18</v>
      </c>
      <c r="N144" s="221" t="s">
        <v>43</v>
      </c>
      <c r="O144" s="81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1" t="s">
        <v>173</v>
      </c>
      <c r="AT144" s="211" t="s">
        <v>170</v>
      </c>
      <c r="AU144" s="211" t="s">
        <v>80</v>
      </c>
      <c r="AY144" s="14" t="s">
        <v>120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80</v>
      </c>
      <c r="BK144" s="212">
        <f>ROUND(I144*H144,2)</f>
        <v>0</v>
      </c>
      <c r="BL144" s="14" t="s">
        <v>173</v>
      </c>
      <c r="BM144" s="211" t="s">
        <v>346</v>
      </c>
    </row>
    <row r="145" s="2" customFormat="1">
      <c r="A145" s="35"/>
      <c r="B145" s="36"/>
      <c r="C145" s="201" t="s">
        <v>347</v>
      </c>
      <c r="D145" s="201" t="s">
        <v>123</v>
      </c>
      <c r="E145" s="202" t="s">
        <v>348</v>
      </c>
      <c r="F145" s="203" t="s">
        <v>349</v>
      </c>
      <c r="G145" s="204" t="s">
        <v>140</v>
      </c>
      <c r="H145" s="205">
        <v>520</v>
      </c>
      <c r="I145" s="206"/>
      <c r="J145" s="205">
        <f>ROUND(I145*H145,2)</f>
        <v>0</v>
      </c>
      <c r="K145" s="203" t="s">
        <v>127</v>
      </c>
      <c r="L145" s="41"/>
      <c r="M145" s="207" t="s">
        <v>18</v>
      </c>
      <c r="N145" s="208" t="s">
        <v>43</v>
      </c>
      <c r="O145" s="81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1" t="s">
        <v>128</v>
      </c>
      <c r="AT145" s="211" t="s">
        <v>123</v>
      </c>
      <c r="AU145" s="211" t="s">
        <v>80</v>
      </c>
      <c r="AY145" s="14" t="s">
        <v>120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4" t="s">
        <v>80</v>
      </c>
      <c r="BK145" s="212">
        <f>ROUND(I145*H145,2)</f>
        <v>0</v>
      </c>
      <c r="BL145" s="14" t="s">
        <v>128</v>
      </c>
      <c r="BM145" s="211" t="s">
        <v>350</v>
      </c>
    </row>
    <row r="146" s="2" customFormat="1" ht="16.5" customHeight="1">
      <c r="A146" s="35"/>
      <c r="B146" s="36"/>
      <c r="C146" s="201" t="s">
        <v>351</v>
      </c>
      <c r="D146" s="201" t="s">
        <v>123</v>
      </c>
      <c r="E146" s="202" t="s">
        <v>352</v>
      </c>
      <c r="F146" s="203" t="s">
        <v>353</v>
      </c>
      <c r="G146" s="204" t="s">
        <v>140</v>
      </c>
      <c r="H146" s="205">
        <v>12</v>
      </c>
      <c r="I146" s="206"/>
      <c r="J146" s="205">
        <f>ROUND(I146*H146,2)</f>
        <v>0</v>
      </c>
      <c r="K146" s="203" t="s">
        <v>127</v>
      </c>
      <c r="L146" s="41"/>
      <c r="M146" s="207" t="s">
        <v>18</v>
      </c>
      <c r="N146" s="208" t="s">
        <v>43</v>
      </c>
      <c r="O146" s="81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1" t="s">
        <v>128</v>
      </c>
      <c r="AT146" s="211" t="s">
        <v>123</v>
      </c>
      <c r="AU146" s="211" t="s">
        <v>80</v>
      </c>
      <c r="AY146" s="14" t="s">
        <v>120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4" t="s">
        <v>80</v>
      </c>
      <c r="BK146" s="212">
        <f>ROUND(I146*H146,2)</f>
        <v>0</v>
      </c>
      <c r="BL146" s="14" t="s">
        <v>128</v>
      </c>
      <c r="BM146" s="211" t="s">
        <v>354</v>
      </c>
    </row>
    <row r="147" s="2" customFormat="1" ht="21.75" customHeight="1">
      <c r="A147" s="35"/>
      <c r="B147" s="36"/>
      <c r="C147" s="213" t="s">
        <v>355</v>
      </c>
      <c r="D147" s="213" t="s">
        <v>170</v>
      </c>
      <c r="E147" s="214" t="s">
        <v>356</v>
      </c>
      <c r="F147" s="215" t="s">
        <v>357</v>
      </c>
      <c r="G147" s="216" t="s">
        <v>140</v>
      </c>
      <c r="H147" s="217">
        <v>12</v>
      </c>
      <c r="I147" s="218"/>
      <c r="J147" s="217">
        <f>ROUND(I147*H147,2)</f>
        <v>0</v>
      </c>
      <c r="K147" s="215" t="s">
        <v>127</v>
      </c>
      <c r="L147" s="219"/>
      <c r="M147" s="220" t="s">
        <v>18</v>
      </c>
      <c r="N147" s="221" t="s">
        <v>43</v>
      </c>
      <c r="O147" s="81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1" t="s">
        <v>173</v>
      </c>
      <c r="AT147" s="211" t="s">
        <v>170</v>
      </c>
      <c r="AU147" s="211" t="s">
        <v>80</v>
      </c>
      <c r="AY147" s="14" t="s">
        <v>120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80</v>
      </c>
      <c r="BK147" s="212">
        <f>ROUND(I147*H147,2)</f>
        <v>0</v>
      </c>
      <c r="BL147" s="14" t="s">
        <v>173</v>
      </c>
      <c r="BM147" s="211" t="s">
        <v>358</v>
      </c>
    </row>
    <row r="148" s="2" customFormat="1" ht="16.5" customHeight="1">
      <c r="A148" s="35"/>
      <c r="B148" s="36"/>
      <c r="C148" s="201" t="s">
        <v>359</v>
      </c>
      <c r="D148" s="201" t="s">
        <v>123</v>
      </c>
      <c r="E148" s="202" t="s">
        <v>360</v>
      </c>
      <c r="F148" s="203" t="s">
        <v>361</v>
      </c>
      <c r="G148" s="204" t="s">
        <v>140</v>
      </c>
      <c r="H148" s="205">
        <v>1090</v>
      </c>
      <c r="I148" s="206"/>
      <c r="J148" s="205">
        <f>ROUND(I148*H148,2)</f>
        <v>0</v>
      </c>
      <c r="K148" s="203" t="s">
        <v>127</v>
      </c>
      <c r="L148" s="41"/>
      <c r="M148" s="207" t="s">
        <v>18</v>
      </c>
      <c r="N148" s="208" t="s">
        <v>43</v>
      </c>
      <c r="O148" s="81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1" t="s">
        <v>128</v>
      </c>
      <c r="AT148" s="211" t="s">
        <v>123</v>
      </c>
      <c r="AU148" s="211" t="s">
        <v>80</v>
      </c>
      <c r="AY148" s="14" t="s">
        <v>120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4" t="s">
        <v>80</v>
      </c>
      <c r="BK148" s="212">
        <f>ROUND(I148*H148,2)</f>
        <v>0</v>
      </c>
      <c r="BL148" s="14" t="s">
        <v>128</v>
      </c>
      <c r="BM148" s="211" t="s">
        <v>362</v>
      </c>
    </row>
    <row r="149" s="2" customFormat="1">
      <c r="A149" s="35"/>
      <c r="B149" s="36"/>
      <c r="C149" s="213" t="s">
        <v>363</v>
      </c>
      <c r="D149" s="213" t="s">
        <v>170</v>
      </c>
      <c r="E149" s="214" t="s">
        <v>364</v>
      </c>
      <c r="F149" s="215" t="s">
        <v>365</v>
      </c>
      <c r="G149" s="216" t="s">
        <v>140</v>
      </c>
      <c r="H149" s="217">
        <v>2180</v>
      </c>
      <c r="I149" s="218"/>
      <c r="J149" s="217">
        <f>ROUND(I149*H149,2)</f>
        <v>0</v>
      </c>
      <c r="K149" s="215" t="s">
        <v>127</v>
      </c>
      <c r="L149" s="219"/>
      <c r="M149" s="220" t="s">
        <v>18</v>
      </c>
      <c r="N149" s="221" t="s">
        <v>43</v>
      </c>
      <c r="O149" s="81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1" t="s">
        <v>173</v>
      </c>
      <c r="AT149" s="211" t="s">
        <v>170</v>
      </c>
      <c r="AU149" s="211" t="s">
        <v>80</v>
      </c>
      <c r="AY149" s="14" t="s">
        <v>120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80</v>
      </c>
      <c r="BK149" s="212">
        <f>ROUND(I149*H149,2)</f>
        <v>0</v>
      </c>
      <c r="BL149" s="14" t="s">
        <v>173</v>
      </c>
      <c r="BM149" s="211" t="s">
        <v>366</v>
      </c>
    </row>
    <row r="150" s="2" customFormat="1">
      <c r="A150" s="35"/>
      <c r="B150" s="36"/>
      <c r="C150" s="213" t="s">
        <v>367</v>
      </c>
      <c r="D150" s="213" t="s">
        <v>170</v>
      </c>
      <c r="E150" s="214" t="s">
        <v>368</v>
      </c>
      <c r="F150" s="215" t="s">
        <v>369</v>
      </c>
      <c r="G150" s="216" t="s">
        <v>140</v>
      </c>
      <c r="H150" s="217">
        <v>1090</v>
      </c>
      <c r="I150" s="218"/>
      <c r="J150" s="217">
        <f>ROUND(I150*H150,2)</f>
        <v>0</v>
      </c>
      <c r="K150" s="215" t="s">
        <v>127</v>
      </c>
      <c r="L150" s="219"/>
      <c r="M150" s="220" t="s">
        <v>18</v>
      </c>
      <c r="N150" s="221" t="s">
        <v>43</v>
      </c>
      <c r="O150" s="81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1" t="s">
        <v>173</v>
      </c>
      <c r="AT150" s="211" t="s">
        <v>170</v>
      </c>
      <c r="AU150" s="211" t="s">
        <v>80</v>
      </c>
      <c r="AY150" s="14" t="s">
        <v>120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4" t="s">
        <v>80</v>
      </c>
      <c r="BK150" s="212">
        <f>ROUND(I150*H150,2)</f>
        <v>0</v>
      </c>
      <c r="BL150" s="14" t="s">
        <v>173</v>
      </c>
      <c r="BM150" s="211" t="s">
        <v>370</v>
      </c>
    </row>
    <row r="151" s="2" customFormat="1" ht="21.75" customHeight="1">
      <c r="A151" s="35"/>
      <c r="B151" s="36"/>
      <c r="C151" s="201" t="s">
        <v>371</v>
      </c>
      <c r="D151" s="201" t="s">
        <v>123</v>
      </c>
      <c r="E151" s="202" t="s">
        <v>372</v>
      </c>
      <c r="F151" s="203" t="s">
        <v>373</v>
      </c>
      <c r="G151" s="204" t="s">
        <v>140</v>
      </c>
      <c r="H151" s="205">
        <v>32</v>
      </c>
      <c r="I151" s="206"/>
      <c r="J151" s="205">
        <f>ROUND(I151*H151,2)</f>
        <v>0</v>
      </c>
      <c r="K151" s="203" t="s">
        <v>127</v>
      </c>
      <c r="L151" s="41"/>
      <c r="M151" s="207" t="s">
        <v>18</v>
      </c>
      <c r="N151" s="208" t="s">
        <v>43</v>
      </c>
      <c r="O151" s="81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1" t="s">
        <v>128</v>
      </c>
      <c r="AT151" s="211" t="s">
        <v>123</v>
      </c>
      <c r="AU151" s="211" t="s">
        <v>80</v>
      </c>
      <c r="AY151" s="14" t="s">
        <v>120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4" t="s">
        <v>80</v>
      </c>
      <c r="BK151" s="212">
        <f>ROUND(I151*H151,2)</f>
        <v>0</v>
      </c>
      <c r="BL151" s="14" t="s">
        <v>128</v>
      </c>
      <c r="BM151" s="211" t="s">
        <v>374</v>
      </c>
    </row>
    <row r="152" s="2" customFormat="1" ht="16.5" customHeight="1">
      <c r="A152" s="35"/>
      <c r="B152" s="36"/>
      <c r="C152" s="213" t="s">
        <v>375</v>
      </c>
      <c r="D152" s="213" t="s">
        <v>170</v>
      </c>
      <c r="E152" s="214" t="s">
        <v>376</v>
      </c>
      <c r="F152" s="215" t="s">
        <v>377</v>
      </c>
      <c r="G152" s="216" t="s">
        <v>140</v>
      </c>
      <c r="H152" s="217">
        <v>32</v>
      </c>
      <c r="I152" s="218"/>
      <c r="J152" s="217">
        <f>ROUND(I152*H152,2)</f>
        <v>0</v>
      </c>
      <c r="K152" s="215" t="s">
        <v>127</v>
      </c>
      <c r="L152" s="219"/>
      <c r="M152" s="220" t="s">
        <v>18</v>
      </c>
      <c r="N152" s="221" t="s">
        <v>43</v>
      </c>
      <c r="O152" s="81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1" t="s">
        <v>173</v>
      </c>
      <c r="AT152" s="211" t="s">
        <v>170</v>
      </c>
      <c r="AU152" s="211" t="s">
        <v>80</v>
      </c>
      <c r="AY152" s="14" t="s">
        <v>120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80</v>
      </c>
      <c r="BK152" s="212">
        <f>ROUND(I152*H152,2)</f>
        <v>0</v>
      </c>
      <c r="BL152" s="14" t="s">
        <v>173</v>
      </c>
      <c r="BM152" s="211" t="s">
        <v>378</v>
      </c>
    </row>
    <row r="153" s="2" customFormat="1" ht="21.75" customHeight="1">
      <c r="A153" s="35"/>
      <c r="B153" s="36"/>
      <c r="C153" s="201" t="s">
        <v>379</v>
      </c>
      <c r="D153" s="201" t="s">
        <v>123</v>
      </c>
      <c r="E153" s="202" t="s">
        <v>380</v>
      </c>
      <c r="F153" s="203" t="s">
        <v>381</v>
      </c>
      <c r="G153" s="204" t="s">
        <v>140</v>
      </c>
      <c r="H153" s="205">
        <v>73</v>
      </c>
      <c r="I153" s="206"/>
      <c r="J153" s="205">
        <f>ROUND(I153*H153,2)</f>
        <v>0</v>
      </c>
      <c r="K153" s="203" t="s">
        <v>127</v>
      </c>
      <c r="L153" s="41"/>
      <c r="M153" s="207" t="s">
        <v>18</v>
      </c>
      <c r="N153" s="208" t="s">
        <v>43</v>
      </c>
      <c r="O153" s="81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1" t="s">
        <v>128</v>
      </c>
      <c r="AT153" s="211" t="s">
        <v>123</v>
      </c>
      <c r="AU153" s="211" t="s">
        <v>80</v>
      </c>
      <c r="AY153" s="14" t="s">
        <v>120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4" t="s">
        <v>80</v>
      </c>
      <c r="BK153" s="212">
        <f>ROUND(I153*H153,2)</f>
        <v>0</v>
      </c>
      <c r="BL153" s="14" t="s">
        <v>128</v>
      </c>
      <c r="BM153" s="211" t="s">
        <v>382</v>
      </c>
    </row>
    <row r="154" s="2" customFormat="1">
      <c r="A154" s="35"/>
      <c r="B154" s="36"/>
      <c r="C154" s="213" t="s">
        <v>383</v>
      </c>
      <c r="D154" s="213" t="s">
        <v>170</v>
      </c>
      <c r="E154" s="214" t="s">
        <v>384</v>
      </c>
      <c r="F154" s="215" t="s">
        <v>385</v>
      </c>
      <c r="G154" s="216" t="s">
        <v>140</v>
      </c>
      <c r="H154" s="217">
        <v>73</v>
      </c>
      <c r="I154" s="218"/>
      <c r="J154" s="217">
        <f>ROUND(I154*H154,2)</f>
        <v>0</v>
      </c>
      <c r="K154" s="215" t="s">
        <v>127</v>
      </c>
      <c r="L154" s="219"/>
      <c r="M154" s="220" t="s">
        <v>18</v>
      </c>
      <c r="N154" s="221" t="s">
        <v>43</v>
      </c>
      <c r="O154" s="81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1" t="s">
        <v>173</v>
      </c>
      <c r="AT154" s="211" t="s">
        <v>170</v>
      </c>
      <c r="AU154" s="211" t="s">
        <v>80</v>
      </c>
      <c r="AY154" s="14" t="s">
        <v>120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4" t="s">
        <v>80</v>
      </c>
      <c r="BK154" s="212">
        <f>ROUND(I154*H154,2)</f>
        <v>0</v>
      </c>
      <c r="BL154" s="14" t="s">
        <v>173</v>
      </c>
      <c r="BM154" s="211" t="s">
        <v>386</v>
      </c>
    </row>
    <row r="155" s="2" customFormat="1" ht="16.5" customHeight="1">
      <c r="A155" s="35"/>
      <c r="B155" s="36"/>
      <c r="C155" s="201" t="s">
        <v>387</v>
      </c>
      <c r="D155" s="201" t="s">
        <v>123</v>
      </c>
      <c r="E155" s="202" t="s">
        <v>388</v>
      </c>
      <c r="F155" s="203" t="s">
        <v>389</v>
      </c>
      <c r="G155" s="204" t="s">
        <v>140</v>
      </c>
      <c r="H155" s="205">
        <v>8</v>
      </c>
      <c r="I155" s="206"/>
      <c r="J155" s="205">
        <f>ROUND(I155*H155,2)</f>
        <v>0</v>
      </c>
      <c r="K155" s="203" t="s">
        <v>127</v>
      </c>
      <c r="L155" s="41"/>
      <c r="M155" s="207" t="s">
        <v>18</v>
      </c>
      <c r="N155" s="208" t="s">
        <v>43</v>
      </c>
      <c r="O155" s="81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1" t="s">
        <v>128</v>
      </c>
      <c r="AT155" s="211" t="s">
        <v>123</v>
      </c>
      <c r="AU155" s="211" t="s">
        <v>80</v>
      </c>
      <c r="AY155" s="14" t="s">
        <v>120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80</v>
      </c>
      <c r="BK155" s="212">
        <f>ROUND(I155*H155,2)</f>
        <v>0</v>
      </c>
      <c r="BL155" s="14" t="s">
        <v>128</v>
      </c>
      <c r="BM155" s="211" t="s">
        <v>390</v>
      </c>
    </row>
    <row r="156" s="2" customFormat="1">
      <c r="A156" s="35"/>
      <c r="B156" s="36"/>
      <c r="C156" s="213" t="s">
        <v>391</v>
      </c>
      <c r="D156" s="213" t="s">
        <v>170</v>
      </c>
      <c r="E156" s="214" t="s">
        <v>392</v>
      </c>
      <c r="F156" s="215" t="s">
        <v>393</v>
      </c>
      <c r="G156" s="216" t="s">
        <v>140</v>
      </c>
      <c r="H156" s="217">
        <v>8</v>
      </c>
      <c r="I156" s="218"/>
      <c r="J156" s="217">
        <f>ROUND(I156*H156,2)</f>
        <v>0</v>
      </c>
      <c r="K156" s="215" t="s">
        <v>127</v>
      </c>
      <c r="L156" s="219"/>
      <c r="M156" s="220" t="s">
        <v>18</v>
      </c>
      <c r="N156" s="221" t="s">
        <v>43</v>
      </c>
      <c r="O156" s="81"/>
      <c r="P156" s="209">
        <f>O156*H156</f>
        <v>0</v>
      </c>
      <c r="Q156" s="209">
        <v>0</v>
      </c>
      <c r="R156" s="209">
        <f>Q156*H156</f>
        <v>0</v>
      </c>
      <c r="S156" s="209">
        <v>0</v>
      </c>
      <c r="T156" s="21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1" t="s">
        <v>173</v>
      </c>
      <c r="AT156" s="211" t="s">
        <v>170</v>
      </c>
      <c r="AU156" s="211" t="s">
        <v>80</v>
      </c>
      <c r="AY156" s="14" t="s">
        <v>120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4" t="s">
        <v>80</v>
      </c>
      <c r="BK156" s="212">
        <f>ROUND(I156*H156,2)</f>
        <v>0</v>
      </c>
      <c r="BL156" s="14" t="s">
        <v>173</v>
      </c>
      <c r="BM156" s="211" t="s">
        <v>394</v>
      </c>
    </row>
    <row r="157" s="2" customFormat="1" ht="21.75" customHeight="1">
      <c r="A157" s="35"/>
      <c r="B157" s="36"/>
      <c r="C157" s="201" t="s">
        <v>395</v>
      </c>
      <c r="D157" s="201" t="s">
        <v>123</v>
      </c>
      <c r="E157" s="202" t="s">
        <v>396</v>
      </c>
      <c r="F157" s="203" t="s">
        <v>397</v>
      </c>
      <c r="G157" s="204" t="s">
        <v>140</v>
      </c>
      <c r="H157" s="205">
        <v>12</v>
      </c>
      <c r="I157" s="206"/>
      <c r="J157" s="205">
        <f>ROUND(I157*H157,2)</f>
        <v>0</v>
      </c>
      <c r="K157" s="203" t="s">
        <v>127</v>
      </c>
      <c r="L157" s="41"/>
      <c r="M157" s="207" t="s">
        <v>18</v>
      </c>
      <c r="N157" s="208" t="s">
        <v>43</v>
      </c>
      <c r="O157" s="81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1" t="s">
        <v>128</v>
      </c>
      <c r="AT157" s="211" t="s">
        <v>123</v>
      </c>
      <c r="AU157" s="211" t="s">
        <v>80</v>
      </c>
      <c r="AY157" s="14" t="s">
        <v>120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4" t="s">
        <v>80</v>
      </c>
      <c r="BK157" s="212">
        <f>ROUND(I157*H157,2)</f>
        <v>0</v>
      </c>
      <c r="BL157" s="14" t="s">
        <v>128</v>
      </c>
      <c r="BM157" s="211" t="s">
        <v>398</v>
      </c>
    </row>
    <row r="158" s="2" customFormat="1">
      <c r="A158" s="35"/>
      <c r="B158" s="36"/>
      <c r="C158" s="213" t="s">
        <v>399</v>
      </c>
      <c r="D158" s="213" t="s">
        <v>170</v>
      </c>
      <c r="E158" s="214" t="s">
        <v>400</v>
      </c>
      <c r="F158" s="215" t="s">
        <v>401</v>
      </c>
      <c r="G158" s="216" t="s">
        <v>140</v>
      </c>
      <c r="H158" s="217">
        <v>12</v>
      </c>
      <c r="I158" s="218"/>
      <c r="J158" s="217">
        <f>ROUND(I158*H158,2)</f>
        <v>0</v>
      </c>
      <c r="K158" s="215" t="s">
        <v>127</v>
      </c>
      <c r="L158" s="219"/>
      <c r="M158" s="220" t="s">
        <v>18</v>
      </c>
      <c r="N158" s="221" t="s">
        <v>43</v>
      </c>
      <c r="O158" s="81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1" t="s">
        <v>173</v>
      </c>
      <c r="AT158" s="211" t="s">
        <v>170</v>
      </c>
      <c r="AU158" s="211" t="s">
        <v>80</v>
      </c>
      <c r="AY158" s="14" t="s">
        <v>120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80</v>
      </c>
      <c r="BK158" s="212">
        <f>ROUND(I158*H158,2)</f>
        <v>0</v>
      </c>
      <c r="BL158" s="14" t="s">
        <v>173</v>
      </c>
      <c r="BM158" s="211" t="s">
        <v>402</v>
      </c>
    </row>
    <row r="159" s="2" customFormat="1" ht="21.75" customHeight="1">
      <c r="A159" s="35"/>
      <c r="B159" s="36"/>
      <c r="C159" s="201" t="s">
        <v>403</v>
      </c>
      <c r="D159" s="201" t="s">
        <v>123</v>
      </c>
      <c r="E159" s="202" t="s">
        <v>404</v>
      </c>
      <c r="F159" s="203" t="s">
        <v>405</v>
      </c>
      <c r="G159" s="204" t="s">
        <v>140</v>
      </c>
      <c r="H159" s="205">
        <v>2</v>
      </c>
      <c r="I159" s="206"/>
      <c r="J159" s="205">
        <f>ROUND(I159*H159,2)</f>
        <v>0</v>
      </c>
      <c r="K159" s="203" t="s">
        <v>127</v>
      </c>
      <c r="L159" s="41"/>
      <c r="M159" s="207" t="s">
        <v>18</v>
      </c>
      <c r="N159" s="208" t="s">
        <v>43</v>
      </c>
      <c r="O159" s="81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1" t="s">
        <v>128</v>
      </c>
      <c r="AT159" s="211" t="s">
        <v>123</v>
      </c>
      <c r="AU159" s="211" t="s">
        <v>80</v>
      </c>
      <c r="AY159" s="14" t="s">
        <v>120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4" t="s">
        <v>80</v>
      </c>
      <c r="BK159" s="212">
        <f>ROUND(I159*H159,2)</f>
        <v>0</v>
      </c>
      <c r="BL159" s="14" t="s">
        <v>128</v>
      </c>
      <c r="BM159" s="211" t="s">
        <v>406</v>
      </c>
    </row>
    <row r="160" s="2" customFormat="1">
      <c r="A160" s="35"/>
      <c r="B160" s="36"/>
      <c r="C160" s="213" t="s">
        <v>407</v>
      </c>
      <c r="D160" s="213" t="s">
        <v>170</v>
      </c>
      <c r="E160" s="214" t="s">
        <v>408</v>
      </c>
      <c r="F160" s="215" t="s">
        <v>409</v>
      </c>
      <c r="G160" s="216" t="s">
        <v>140</v>
      </c>
      <c r="H160" s="217">
        <v>2</v>
      </c>
      <c r="I160" s="218"/>
      <c r="J160" s="217">
        <f>ROUND(I160*H160,2)</f>
        <v>0</v>
      </c>
      <c r="K160" s="215" t="s">
        <v>127</v>
      </c>
      <c r="L160" s="219"/>
      <c r="M160" s="220" t="s">
        <v>18</v>
      </c>
      <c r="N160" s="221" t="s">
        <v>43</v>
      </c>
      <c r="O160" s="81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1" t="s">
        <v>173</v>
      </c>
      <c r="AT160" s="211" t="s">
        <v>170</v>
      </c>
      <c r="AU160" s="211" t="s">
        <v>80</v>
      </c>
      <c r="AY160" s="14" t="s">
        <v>120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4" t="s">
        <v>80</v>
      </c>
      <c r="BK160" s="212">
        <f>ROUND(I160*H160,2)</f>
        <v>0</v>
      </c>
      <c r="BL160" s="14" t="s">
        <v>173</v>
      </c>
      <c r="BM160" s="211" t="s">
        <v>410</v>
      </c>
    </row>
    <row r="161" s="2" customFormat="1" ht="21.75" customHeight="1">
      <c r="A161" s="35"/>
      <c r="B161" s="36"/>
      <c r="C161" s="201" t="s">
        <v>411</v>
      </c>
      <c r="D161" s="201" t="s">
        <v>123</v>
      </c>
      <c r="E161" s="202" t="s">
        <v>412</v>
      </c>
      <c r="F161" s="203" t="s">
        <v>413</v>
      </c>
      <c r="G161" s="204" t="s">
        <v>140</v>
      </c>
      <c r="H161" s="205">
        <v>8</v>
      </c>
      <c r="I161" s="206"/>
      <c r="J161" s="205">
        <f>ROUND(I161*H161,2)</f>
        <v>0</v>
      </c>
      <c r="K161" s="203" t="s">
        <v>127</v>
      </c>
      <c r="L161" s="41"/>
      <c r="M161" s="207" t="s">
        <v>18</v>
      </c>
      <c r="N161" s="208" t="s">
        <v>43</v>
      </c>
      <c r="O161" s="81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1" t="s">
        <v>128</v>
      </c>
      <c r="AT161" s="211" t="s">
        <v>123</v>
      </c>
      <c r="AU161" s="211" t="s">
        <v>80</v>
      </c>
      <c r="AY161" s="14" t="s">
        <v>120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80</v>
      </c>
      <c r="BK161" s="212">
        <f>ROUND(I161*H161,2)</f>
        <v>0</v>
      </c>
      <c r="BL161" s="14" t="s">
        <v>128</v>
      </c>
      <c r="BM161" s="211" t="s">
        <v>414</v>
      </c>
    </row>
    <row r="162" s="2" customFormat="1" ht="21.75" customHeight="1">
      <c r="A162" s="35"/>
      <c r="B162" s="36"/>
      <c r="C162" s="201" t="s">
        <v>415</v>
      </c>
      <c r="D162" s="201" t="s">
        <v>123</v>
      </c>
      <c r="E162" s="202" t="s">
        <v>416</v>
      </c>
      <c r="F162" s="203" t="s">
        <v>417</v>
      </c>
      <c r="G162" s="204" t="s">
        <v>256</v>
      </c>
      <c r="H162" s="205">
        <v>704</v>
      </c>
      <c r="I162" s="206"/>
      <c r="J162" s="205">
        <f>ROUND(I162*H162,2)</f>
        <v>0</v>
      </c>
      <c r="K162" s="203" t="s">
        <v>127</v>
      </c>
      <c r="L162" s="41"/>
      <c r="M162" s="207" t="s">
        <v>18</v>
      </c>
      <c r="N162" s="208" t="s">
        <v>43</v>
      </c>
      <c r="O162" s="81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1" t="s">
        <v>128</v>
      </c>
      <c r="AT162" s="211" t="s">
        <v>123</v>
      </c>
      <c r="AU162" s="211" t="s">
        <v>80</v>
      </c>
      <c r="AY162" s="14" t="s">
        <v>120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4" t="s">
        <v>80</v>
      </c>
      <c r="BK162" s="212">
        <f>ROUND(I162*H162,2)</f>
        <v>0</v>
      </c>
      <c r="BL162" s="14" t="s">
        <v>128</v>
      </c>
      <c r="BM162" s="211" t="s">
        <v>418</v>
      </c>
    </row>
    <row r="163" s="2" customFormat="1" ht="33" customHeight="1">
      <c r="A163" s="35"/>
      <c r="B163" s="36"/>
      <c r="C163" s="213" t="s">
        <v>419</v>
      </c>
      <c r="D163" s="213" t="s">
        <v>170</v>
      </c>
      <c r="E163" s="214" t="s">
        <v>420</v>
      </c>
      <c r="F163" s="215" t="s">
        <v>421</v>
      </c>
      <c r="G163" s="216" t="s">
        <v>256</v>
      </c>
      <c r="H163" s="217">
        <v>2776</v>
      </c>
      <c r="I163" s="218"/>
      <c r="J163" s="217">
        <f>ROUND(I163*H163,2)</f>
        <v>0</v>
      </c>
      <c r="K163" s="215" t="s">
        <v>127</v>
      </c>
      <c r="L163" s="219"/>
      <c r="M163" s="220" t="s">
        <v>18</v>
      </c>
      <c r="N163" s="221" t="s">
        <v>43</v>
      </c>
      <c r="O163" s="81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1" t="s">
        <v>173</v>
      </c>
      <c r="AT163" s="211" t="s">
        <v>170</v>
      </c>
      <c r="AU163" s="211" t="s">
        <v>80</v>
      </c>
      <c r="AY163" s="14" t="s">
        <v>120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4" t="s">
        <v>80</v>
      </c>
      <c r="BK163" s="212">
        <f>ROUND(I163*H163,2)</f>
        <v>0</v>
      </c>
      <c r="BL163" s="14" t="s">
        <v>173</v>
      </c>
      <c r="BM163" s="211" t="s">
        <v>422</v>
      </c>
    </row>
    <row r="164" s="2" customFormat="1" ht="16.5" customHeight="1">
      <c r="A164" s="35"/>
      <c r="B164" s="36"/>
      <c r="C164" s="201" t="s">
        <v>423</v>
      </c>
      <c r="D164" s="201" t="s">
        <v>123</v>
      </c>
      <c r="E164" s="202" t="s">
        <v>424</v>
      </c>
      <c r="F164" s="203" t="s">
        <v>425</v>
      </c>
      <c r="G164" s="204" t="s">
        <v>140</v>
      </c>
      <c r="H164" s="205">
        <v>84</v>
      </c>
      <c r="I164" s="206"/>
      <c r="J164" s="205">
        <f>ROUND(I164*H164,2)</f>
        <v>0</v>
      </c>
      <c r="K164" s="203" t="s">
        <v>127</v>
      </c>
      <c r="L164" s="41"/>
      <c r="M164" s="207" t="s">
        <v>18</v>
      </c>
      <c r="N164" s="208" t="s">
        <v>43</v>
      </c>
      <c r="O164" s="81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1" t="s">
        <v>128</v>
      </c>
      <c r="AT164" s="211" t="s">
        <v>123</v>
      </c>
      <c r="AU164" s="211" t="s">
        <v>80</v>
      </c>
      <c r="AY164" s="14" t="s">
        <v>120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4" t="s">
        <v>80</v>
      </c>
      <c r="BK164" s="212">
        <f>ROUND(I164*H164,2)</f>
        <v>0</v>
      </c>
      <c r="BL164" s="14" t="s">
        <v>128</v>
      </c>
      <c r="BM164" s="211" t="s">
        <v>426</v>
      </c>
    </row>
    <row r="165" s="2" customFormat="1" ht="33" customHeight="1">
      <c r="A165" s="35"/>
      <c r="B165" s="36"/>
      <c r="C165" s="201" t="s">
        <v>427</v>
      </c>
      <c r="D165" s="201" t="s">
        <v>123</v>
      </c>
      <c r="E165" s="202" t="s">
        <v>428</v>
      </c>
      <c r="F165" s="203" t="s">
        <v>429</v>
      </c>
      <c r="G165" s="204" t="s">
        <v>140</v>
      </c>
      <c r="H165" s="205">
        <v>18</v>
      </c>
      <c r="I165" s="206"/>
      <c r="J165" s="205">
        <f>ROUND(I165*H165,2)</f>
        <v>0</v>
      </c>
      <c r="K165" s="203" t="s">
        <v>127</v>
      </c>
      <c r="L165" s="41"/>
      <c r="M165" s="207" t="s">
        <v>18</v>
      </c>
      <c r="N165" s="208" t="s">
        <v>43</v>
      </c>
      <c r="O165" s="81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1" t="s">
        <v>128</v>
      </c>
      <c r="AT165" s="211" t="s">
        <v>123</v>
      </c>
      <c r="AU165" s="211" t="s">
        <v>80</v>
      </c>
      <c r="AY165" s="14" t="s">
        <v>120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80</v>
      </c>
      <c r="BK165" s="212">
        <f>ROUND(I165*H165,2)</f>
        <v>0</v>
      </c>
      <c r="BL165" s="14" t="s">
        <v>128</v>
      </c>
      <c r="BM165" s="211" t="s">
        <v>430</v>
      </c>
    </row>
    <row r="166" s="2" customFormat="1">
      <c r="A166" s="35"/>
      <c r="B166" s="36"/>
      <c r="C166" s="213" t="s">
        <v>431</v>
      </c>
      <c r="D166" s="213" t="s">
        <v>170</v>
      </c>
      <c r="E166" s="214" t="s">
        <v>432</v>
      </c>
      <c r="F166" s="215" t="s">
        <v>433</v>
      </c>
      <c r="G166" s="216" t="s">
        <v>140</v>
      </c>
      <c r="H166" s="217">
        <v>18</v>
      </c>
      <c r="I166" s="218"/>
      <c r="J166" s="217">
        <f>ROUND(I166*H166,2)</f>
        <v>0</v>
      </c>
      <c r="K166" s="215" t="s">
        <v>127</v>
      </c>
      <c r="L166" s="219"/>
      <c r="M166" s="220" t="s">
        <v>18</v>
      </c>
      <c r="N166" s="221" t="s">
        <v>43</v>
      </c>
      <c r="O166" s="81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1" t="s">
        <v>173</v>
      </c>
      <c r="AT166" s="211" t="s">
        <v>170</v>
      </c>
      <c r="AU166" s="211" t="s">
        <v>80</v>
      </c>
      <c r="AY166" s="14" t="s">
        <v>120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4" t="s">
        <v>80</v>
      </c>
      <c r="BK166" s="212">
        <f>ROUND(I166*H166,2)</f>
        <v>0</v>
      </c>
      <c r="BL166" s="14" t="s">
        <v>173</v>
      </c>
      <c r="BM166" s="211" t="s">
        <v>434</v>
      </c>
    </row>
    <row r="167" s="2" customFormat="1" ht="16.5" customHeight="1">
      <c r="A167" s="35"/>
      <c r="B167" s="36"/>
      <c r="C167" s="201" t="s">
        <v>435</v>
      </c>
      <c r="D167" s="201" t="s">
        <v>123</v>
      </c>
      <c r="E167" s="202" t="s">
        <v>436</v>
      </c>
      <c r="F167" s="203" t="s">
        <v>437</v>
      </c>
      <c r="G167" s="204" t="s">
        <v>256</v>
      </c>
      <c r="H167" s="205">
        <v>8694</v>
      </c>
      <c r="I167" s="206"/>
      <c r="J167" s="205">
        <f>ROUND(I167*H167,2)</f>
        <v>0</v>
      </c>
      <c r="K167" s="203" t="s">
        <v>127</v>
      </c>
      <c r="L167" s="41"/>
      <c r="M167" s="207" t="s">
        <v>18</v>
      </c>
      <c r="N167" s="208" t="s">
        <v>43</v>
      </c>
      <c r="O167" s="81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1" t="s">
        <v>128</v>
      </c>
      <c r="AT167" s="211" t="s">
        <v>123</v>
      </c>
      <c r="AU167" s="211" t="s">
        <v>80</v>
      </c>
      <c r="AY167" s="14" t="s">
        <v>120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4" t="s">
        <v>80</v>
      </c>
      <c r="BK167" s="212">
        <f>ROUND(I167*H167,2)</f>
        <v>0</v>
      </c>
      <c r="BL167" s="14" t="s">
        <v>128</v>
      </c>
      <c r="BM167" s="211" t="s">
        <v>438</v>
      </c>
    </row>
    <row r="168" s="2" customFormat="1" ht="16.5" customHeight="1">
      <c r="A168" s="35"/>
      <c r="B168" s="36"/>
      <c r="C168" s="201" t="s">
        <v>439</v>
      </c>
      <c r="D168" s="201" t="s">
        <v>123</v>
      </c>
      <c r="E168" s="202" t="s">
        <v>440</v>
      </c>
      <c r="F168" s="203" t="s">
        <v>441</v>
      </c>
      <c r="G168" s="204" t="s">
        <v>256</v>
      </c>
      <c r="H168" s="205">
        <v>8694</v>
      </c>
      <c r="I168" s="206"/>
      <c r="J168" s="205">
        <f>ROUND(I168*H168,2)</f>
        <v>0</v>
      </c>
      <c r="K168" s="203" t="s">
        <v>127</v>
      </c>
      <c r="L168" s="41"/>
      <c r="M168" s="207" t="s">
        <v>18</v>
      </c>
      <c r="N168" s="208" t="s">
        <v>43</v>
      </c>
      <c r="O168" s="81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1" t="s">
        <v>128</v>
      </c>
      <c r="AT168" s="211" t="s">
        <v>123</v>
      </c>
      <c r="AU168" s="211" t="s">
        <v>80</v>
      </c>
      <c r="AY168" s="14" t="s">
        <v>120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4" t="s">
        <v>80</v>
      </c>
      <c r="BK168" s="212">
        <f>ROUND(I168*H168,2)</f>
        <v>0</v>
      </c>
      <c r="BL168" s="14" t="s">
        <v>128</v>
      </c>
      <c r="BM168" s="211" t="s">
        <v>442</v>
      </c>
    </row>
    <row r="169" s="2" customFormat="1">
      <c r="A169" s="35"/>
      <c r="B169" s="36"/>
      <c r="C169" s="213" t="s">
        <v>443</v>
      </c>
      <c r="D169" s="213" t="s">
        <v>170</v>
      </c>
      <c r="E169" s="214" t="s">
        <v>444</v>
      </c>
      <c r="F169" s="215" t="s">
        <v>445</v>
      </c>
      <c r="G169" s="216" t="s">
        <v>256</v>
      </c>
      <c r="H169" s="217">
        <v>14484</v>
      </c>
      <c r="I169" s="218"/>
      <c r="J169" s="217">
        <f>ROUND(I169*H169,2)</f>
        <v>0</v>
      </c>
      <c r="K169" s="215" t="s">
        <v>127</v>
      </c>
      <c r="L169" s="219"/>
      <c r="M169" s="220" t="s">
        <v>18</v>
      </c>
      <c r="N169" s="221" t="s">
        <v>43</v>
      </c>
      <c r="O169" s="81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1" t="s">
        <v>175</v>
      </c>
      <c r="AT169" s="211" t="s">
        <v>170</v>
      </c>
      <c r="AU169" s="211" t="s">
        <v>80</v>
      </c>
      <c r="AY169" s="14" t="s">
        <v>120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4" t="s">
        <v>80</v>
      </c>
      <c r="BK169" s="212">
        <f>ROUND(I169*H169,2)</f>
        <v>0</v>
      </c>
      <c r="BL169" s="14" t="s">
        <v>128</v>
      </c>
      <c r="BM169" s="211" t="s">
        <v>446</v>
      </c>
    </row>
    <row r="170" s="2" customFormat="1" ht="33" customHeight="1">
      <c r="A170" s="35"/>
      <c r="B170" s="36"/>
      <c r="C170" s="213" t="s">
        <v>447</v>
      </c>
      <c r="D170" s="213" t="s">
        <v>170</v>
      </c>
      <c r="E170" s="214" t="s">
        <v>448</v>
      </c>
      <c r="F170" s="215" t="s">
        <v>449</v>
      </c>
      <c r="G170" s="216" t="s">
        <v>140</v>
      </c>
      <c r="H170" s="217">
        <v>4</v>
      </c>
      <c r="I170" s="218"/>
      <c r="J170" s="217">
        <f>ROUND(I170*H170,2)</f>
        <v>0</v>
      </c>
      <c r="K170" s="215" t="s">
        <v>127</v>
      </c>
      <c r="L170" s="219"/>
      <c r="M170" s="220" t="s">
        <v>18</v>
      </c>
      <c r="N170" s="221" t="s">
        <v>43</v>
      </c>
      <c r="O170" s="81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1" t="s">
        <v>173</v>
      </c>
      <c r="AT170" s="211" t="s">
        <v>170</v>
      </c>
      <c r="AU170" s="211" t="s">
        <v>80</v>
      </c>
      <c r="AY170" s="14" t="s">
        <v>120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4" t="s">
        <v>80</v>
      </c>
      <c r="BK170" s="212">
        <f>ROUND(I170*H170,2)</f>
        <v>0</v>
      </c>
      <c r="BL170" s="14" t="s">
        <v>173</v>
      </c>
      <c r="BM170" s="211" t="s">
        <v>450</v>
      </c>
    </row>
    <row r="171" s="2" customFormat="1">
      <c r="A171" s="35"/>
      <c r="B171" s="36"/>
      <c r="C171" s="213" t="s">
        <v>451</v>
      </c>
      <c r="D171" s="213" t="s">
        <v>170</v>
      </c>
      <c r="E171" s="214" t="s">
        <v>452</v>
      </c>
      <c r="F171" s="215" t="s">
        <v>453</v>
      </c>
      <c r="G171" s="216" t="s">
        <v>140</v>
      </c>
      <c r="H171" s="217">
        <v>4</v>
      </c>
      <c r="I171" s="218"/>
      <c r="J171" s="217">
        <f>ROUND(I171*H171,2)</f>
        <v>0</v>
      </c>
      <c r="K171" s="215" t="s">
        <v>127</v>
      </c>
      <c r="L171" s="219"/>
      <c r="M171" s="220" t="s">
        <v>18</v>
      </c>
      <c r="N171" s="221" t="s">
        <v>43</v>
      </c>
      <c r="O171" s="81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1" t="s">
        <v>173</v>
      </c>
      <c r="AT171" s="211" t="s">
        <v>170</v>
      </c>
      <c r="AU171" s="211" t="s">
        <v>80</v>
      </c>
      <c r="AY171" s="14" t="s">
        <v>120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4" t="s">
        <v>80</v>
      </c>
      <c r="BK171" s="212">
        <f>ROUND(I171*H171,2)</f>
        <v>0</v>
      </c>
      <c r="BL171" s="14" t="s">
        <v>173</v>
      </c>
      <c r="BM171" s="211" t="s">
        <v>454</v>
      </c>
    </row>
    <row r="172" s="2" customFormat="1">
      <c r="A172" s="35"/>
      <c r="B172" s="36"/>
      <c r="C172" s="213" t="s">
        <v>455</v>
      </c>
      <c r="D172" s="213" t="s">
        <v>170</v>
      </c>
      <c r="E172" s="214" t="s">
        <v>456</v>
      </c>
      <c r="F172" s="215" t="s">
        <v>457</v>
      </c>
      <c r="G172" s="216" t="s">
        <v>140</v>
      </c>
      <c r="H172" s="217">
        <v>8</v>
      </c>
      <c r="I172" s="218"/>
      <c r="J172" s="217">
        <f>ROUND(I172*H172,2)</f>
        <v>0</v>
      </c>
      <c r="K172" s="215" t="s">
        <v>127</v>
      </c>
      <c r="L172" s="219"/>
      <c r="M172" s="220" t="s">
        <v>18</v>
      </c>
      <c r="N172" s="221" t="s">
        <v>43</v>
      </c>
      <c r="O172" s="81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1" t="s">
        <v>173</v>
      </c>
      <c r="AT172" s="211" t="s">
        <v>170</v>
      </c>
      <c r="AU172" s="211" t="s">
        <v>80</v>
      </c>
      <c r="AY172" s="14" t="s">
        <v>120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80</v>
      </c>
      <c r="BK172" s="212">
        <f>ROUND(I172*H172,2)</f>
        <v>0</v>
      </c>
      <c r="BL172" s="14" t="s">
        <v>173</v>
      </c>
      <c r="BM172" s="211" t="s">
        <v>458</v>
      </c>
    </row>
    <row r="173" s="2" customFormat="1" ht="21.75" customHeight="1">
      <c r="A173" s="35"/>
      <c r="B173" s="36"/>
      <c r="C173" s="213" t="s">
        <v>459</v>
      </c>
      <c r="D173" s="213" t="s">
        <v>170</v>
      </c>
      <c r="E173" s="214" t="s">
        <v>460</v>
      </c>
      <c r="F173" s="215" t="s">
        <v>461</v>
      </c>
      <c r="G173" s="216" t="s">
        <v>256</v>
      </c>
      <c r="H173" s="217">
        <v>7658</v>
      </c>
      <c r="I173" s="218"/>
      <c r="J173" s="217">
        <f>ROUND(I173*H173,2)</f>
        <v>0</v>
      </c>
      <c r="K173" s="215" t="s">
        <v>127</v>
      </c>
      <c r="L173" s="219"/>
      <c r="M173" s="220" t="s">
        <v>18</v>
      </c>
      <c r="N173" s="221" t="s">
        <v>43</v>
      </c>
      <c r="O173" s="81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1" t="s">
        <v>173</v>
      </c>
      <c r="AT173" s="211" t="s">
        <v>170</v>
      </c>
      <c r="AU173" s="211" t="s">
        <v>80</v>
      </c>
      <c r="AY173" s="14" t="s">
        <v>120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4" t="s">
        <v>80</v>
      </c>
      <c r="BK173" s="212">
        <f>ROUND(I173*H173,2)</f>
        <v>0</v>
      </c>
      <c r="BL173" s="14" t="s">
        <v>173</v>
      </c>
      <c r="BM173" s="211" t="s">
        <v>462</v>
      </c>
    </row>
    <row r="174" s="2" customFormat="1" ht="16.5" customHeight="1">
      <c r="A174" s="35"/>
      <c r="B174" s="36"/>
      <c r="C174" s="201" t="s">
        <v>463</v>
      </c>
      <c r="D174" s="201" t="s">
        <v>123</v>
      </c>
      <c r="E174" s="202" t="s">
        <v>464</v>
      </c>
      <c r="F174" s="203" t="s">
        <v>465</v>
      </c>
      <c r="G174" s="204" t="s">
        <v>256</v>
      </c>
      <c r="H174" s="205">
        <v>17400</v>
      </c>
      <c r="I174" s="206"/>
      <c r="J174" s="205">
        <f>ROUND(I174*H174,2)</f>
        <v>0</v>
      </c>
      <c r="K174" s="203" t="s">
        <v>127</v>
      </c>
      <c r="L174" s="41"/>
      <c r="M174" s="207" t="s">
        <v>18</v>
      </c>
      <c r="N174" s="208" t="s">
        <v>43</v>
      </c>
      <c r="O174" s="81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1" t="s">
        <v>128</v>
      </c>
      <c r="AT174" s="211" t="s">
        <v>123</v>
      </c>
      <c r="AU174" s="211" t="s">
        <v>80</v>
      </c>
      <c r="AY174" s="14" t="s">
        <v>120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4" t="s">
        <v>80</v>
      </c>
      <c r="BK174" s="212">
        <f>ROUND(I174*H174,2)</f>
        <v>0</v>
      </c>
      <c r="BL174" s="14" t="s">
        <v>128</v>
      </c>
      <c r="BM174" s="211" t="s">
        <v>466</v>
      </c>
    </row>
    <row r="175" s="2" customFormat="1">
      <c r="A175" s="35"/>
      <c r="B175" s="36"/>
      <c r="C175" s="201" t="s">
        <v>467</v>
      </c>
      <c r="D175" s="201" t="s">
        <v>123</v>
      </c>
      <c r="E175" s="202" t="s">
        <v>468</v>
      </c>
      <c r="F175" s="203" t="s">
        <v>469</v>
      </c>
      <c r="G175" s="204" t="s">
        <v>140</v>
      </c>
      <c r="H175" s="205">
        <v>24</v>
      </c>
      <c r="I175" s="206"/>
      <c r="J175" s="205">
        <f>ROUND(I175*H175,2)</f>
        <v>0</v>
      </c>
      <c r="K175" s="203" t="s">
        <v>127</v>
      </c>
      <c r="L175" s="41"/>
      <c r="M175" s="207" t="s">
        <v>18</v>
      </c>
      <c r="N175" s="208" t="s">
        <v>43</v>
      </c>
      <c r="O175" s="81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1" t="s">
        <v>128</v>
      </c>
      <c r="AT175" s="211" t="s">
        <v>123</v>
      </c>
      <c r="AU175" s="211" t="s">
        <v>80</v>
      </c>
      <c r="AY175" s="14" t="s">
        <v>120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4" t="s">
        <v>80</v>
      </c>
      <c r="BK175" s="212">
        <f>ROUND(I175*H175,2)</f>
        <v>0</v>
      </c>
      <c r="BL175" s="14" t="s">
        <v>128</v>
      </c>
      <c r="BM175" s="211" t="s">
        <v>470</v>
      </c>
    </row>
    <row r="176" s="2" customFormat="1">
      <c r="A176" s="35"/>
      <c r="B176" s="36"/>
      <c r="C176" s="201" t="s">
        <v>471</v>
      </c>
      <c r="D176" s="201" t="s">
        <v>123</v>
      </c>
      <c r="E176" s="202" t="s">
        <v>472</v>
      </c>
      <c r="F176" s="203" t="s">
        <v>473</v>
      </c>
      <c r="G176" s="204" t="s">
        <v>140</v>
      </c>
      <c r="H176" s="205">
        <v>48</v>
      </c>
      <c r="I176" s="206"/>
      <c r="J176" s="205">
        <f>ROUND(I176*H176,2)</f>
        <v>0</v>
      </c>
      <c r="K176" s="203" t="s">
        <v>127</v>
      </c>
      <c r="L176" s="41"/>
      <c r="M176" s="207" t="s">
        <v>18</v>
      </c>
      <c r="N176" s="208" t="s">
        <v>43</v>
      </c>
      <c r="O176" s="81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1" t="s">
        <v>128</v>
      </c>
      <c r="AT176" s="211" t="s">
        <v>123</v>
      </c>
      <c r="AU176" s="211" t="s">
        <v>80</v>
      </c>
      <c r="AY176" s="14" t="s">
        <v>120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4" t="s">
        <v>80</v>
      </c>
      <c r="BK176" s="212">
        <f>ROUND(I176*H176,2)</f>
        <v>0</v>
      </c>
      <c r="BL176" s="14" t="s">
        <v>128</v>
      </c>
      <c r="BM176" s="211" t="s">
        <v>474</v>
      </c>
    </row>
    <row r="177" s="2" customFormat="1">
      <c r="A177" s="35"/>
      <c r="B177" s="36"/>
      <c r="C177" s="201" t="s">
        <v>475</v>
      </c>
      <c r="D177" s="201" t="s">
        <v>123</v>
      </c>
      <c r="E177" s="202" t="s">
        <v>476</v>
      </c>
      <c r="F177" s="203" t="s">
        <v>477</v>
      </c>
      <c r="G177" s="204" t="s">
        <v>478</v>
      </c>
      <c r="H177" s="205">
        <v>8.6999999999999993</v>
      </c>
      <c r="I177" s="206"/>
      <c r="J177" s="205">
        <f>ROUND(I177*H177,2)</f>
        <v>0</v>
      </c>
      <c r="K177" s="203" t="s">
        <v>127</v>
      </c>
      <c r="L177" s="41"/>
      <c r="M177" s="207" t="s">
        <v>18</v>
      </c>
      <c r="N177" s="208" t="s">
        <v>43</v>
      </c>
      <c r="O177" s="81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1" t="s">
        <v>128</v>
      </c>
      <c r="AT177" s="211" t="s">
        <v>123</v>
      </c>
      <c r="AU177" s="211" t="s">
        <v>80</v>
      </c>
      <c r="AY177" s="14" t="s">
        <v>120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4" t="s">
        <v>80</v>
      </c>
      <c r="BK177" s="212">
        <f>ROUND(I177*H177,2)</f>
        <v>0</v>
      </c>
      <c r="BL177" s="14" t="s">
        <v>128</v>
      </c>
      <c r="BM177" s="211" t="s">
        <v>479</v>
      </c>
    </row>
    <row r="178" s="2" customFormat="1">
      <c r="A178" s="35"/>
      <c r="B178" s="36"/>
      <c r="C178" s="201" t="s">
        <v>480</v>
      </c>
      <c r="D178" s="201" t="s">
        <v>123</v>
      </c>
      <c r="E178" s="202" t="s">
        <v>481</v>
      </c>
      <c r="F178" s="203" t="s">
        <v>482</v>
      </c>
      <c r="G178" s="204" t="s">
        <v>478</v>
      </c>
      <c r="H178" s="205">
        <v>8.6999999999999993</v>
      </c>
      <c r="I178" s="206"/>
      <c r="J178" s="205">
        <f>ROUND(I178*H178,2)</f>
        <v>0</v>
      </c>
      <c r="K178" s="203" t="s">
        <v>127</v>
      </c>
      <c r="L178" s="41"/>
      <c r="M178" s="207" t="s">
        <v>18</v>
      </c>
      <c r="N178" s="208" t="s">
        <v>43</v>
      </c>
      <c r="O178" s="81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1" t="s">
        <v>128</v>
      </c>
      <c r="AT178" s="211" t="s">
        <v>123</v>
      </c>
      <c r="AU178" s="211" t="s">
        <v>80</v>
      </c>
      <c r="AY178" s="14" t="s">
        <v>120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4" t="s">
        <v>80</v>
      </c>
      <c r="BK178" s="212">
        <f>ROUND(I178*H178,2)</f>
        <v>0</v>
      </c>
      <c r="BL178" s="14" t="s">
        <v>128</v>
      </c>
      <c r="BM178" s="211" t="s">
        <v>483</v>
      </c>
    </row>
    <row r="179" s="2" customFormat="1">
      <c r="A179" s="35"/>
      <c r="B179" s="36"/>
      <c r="C179" s="201" t="s">
        <v>484</v>
      </c>
      <c r="D179" s="201" t="s">
        <v>123</v>
      </c>
      <c r="E179" s="202" t="s">
        <v>485</v>
      </c>
      <c r="F179" s="203" t="s">
        <v>486</v>
      </c>
      <c r="G179" s="204" t="s">
        <v>140</v>
      </c>
      <c r="H179" s="205">
        <v>2</v>
      </c>
      <c r="I179" s="206"/>
      <c r="J179" s="205">
        <f>ROUND(I179*H179,2)</f>
        <v>0</v>
      </c>
      <c r="K179" s="203" t="s">
        <v>127</v>
      </c>
      <c r="L179" s="41"/>
      <c r="M179" s="207" t="s">
        <v>18</v>
      </c>
      <c r="N179" s="208" t="s">
        <v>43</v>
      </c>
      <c r="O179" s="81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1" t="s">
        <v>128</v>
      </c>
      <c r="AT179" s="211" t="s">
        <v>123</v>
      </c>
      <c r="AU179" s="211" t="s">
        <v>80</v>
      </c>
      <c r="AY179" s="14" t="s">
        <v>120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4" t="s">
        <v>80</v>
      </c>
      <c r="BK179" s="212">
        <f>ROUND(I179*H179,2)</f>
        <v>0</v>
      </c>
      <c r="BL179" s="14" t="s">
        <v>128</v>
      </c>
      <c r="BM179" s="211" t="s">
        <v>487</v>
      </c>
    </row>
    <row r="180" s="2" customFormat="1">
      <c r="A180" s="35"/>
      <c r="B180" s="36"/>
      <c r="C180" s="213" t="s">
        <v>488</v>
      </c>
      <c r="D180" s="213" t="s">
        <v>170</v>
      </c>
      <c r="E180" s="214" t="s">
        <v>489</v>
      </c>
      <c r="F180" s="215" t="s">
        <v>490</v>
      </c>
      <c r="G180" s="216" t="s">
        <v>140</v>
      </c>
      <c r="H180" s="217">
        <v>2</v>
      </c>
      <c r="I180" s="218"/>
      <c r="J180" s="217">
        <f>ROUND(I180*H180,2)</f>
        <v>0</v>
      </c>
      <c r="K180" s="215" t="s">
        <v>127</v>
      </c>
      <c r="L180" s="219"/>
      <c r="M180" s="220" t="s">
        <v>18</v>
      </c>
      <c r="N180" s="221" t="s">
        <v>43</v>
      </c>
      <c r="O180" s="81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1" t="s">
        <v>173</v>
      </c>
      <c r="AT180" s="211" t="s">
        <v>170</v>
      </c>
      <c r="AU180" s="211" t="s">
        <v>80</v>
      </c>
      <c r="AY180" s="14" t="s">
        <v>120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4" t="s">
        <v>80</v>
      </c>
      <c r="BK180" s="212">
        <f>ROUND(I180*H180,2)</f>
        <v>0</v>
      </c>
      <c r="BL180" s="14" t="s">
        <v>173</v>
      </c>
      <c r="BM180" s="211" t="s">
        <v>491</v>
      </c>
    </row>
    <row r="181" s="2" customFormat="1">
      <c r="A181" s="35"/>
      <c r="B181" s="36"/>
      <c r="C181" s="201" t="s">
        <v>492</v>
      </c>
      <c r="D181" s="201" t="s">
        <v>123</v>
      </c>
      <c r="E181" s="202" t="s">
        <v>493</v>
      </c>
      <c r="F181" s="203" t="s">
        <v>494</v>
      </c>
      <c r="G181" s="204" t="s">
        <v>140</v>
      </c>
      <c r="H181" s="205">
        <v>5</v>
      </c>
      <c r="I181" s="206"/>
      <c r="J181" s="205">
        <f>ROUND(I181*H181,2)</f>
        <v>0</v>
      </c>
      <c r="K181" s="203" t="s">
        <v>127</v>
      </c>
      <c r="L181" s="41"/>
      <c r="M181" s="207" t="s">
        <v>18</v>
      </c>
      <c r="N181" s="208" t="s">
        <v>43</v>
      </c>
      <c r="O181" s="81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1" t="s">
        <v>128</v>
      </c>
      <c r="AT181" s="211" t="s">
        <v>123</v>
      </c>
      <c r="AU181" s="211" t="s">
        <v>80</v>
      </c>
      <c r="AY181" s="14" t="s">
        <v>120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4" t="s">
        <v>80</v>
      </c>
      <c r="BK181" s="212">
        <f>ROUND(I181*H181,2)</f>
        <v>0</v>
      </c>
      <c r="BL181" s="14" t="s">
        <v>128</v>
      </c>
      <c r="BM181" s="211" t="s">
        <v>495</v>
      </c>
    </row>
    <row r="182" s="2" customFormat="1">
      <c r="A182" s="35"/>
      <c r="B182" s="36"/>
      <c r="C182" s="213" t="s">
        <v>496</v>
      </c>
      <c r="D182" s="213" t="s">
        <v>170</v>
      </c>
      <c r="E182" s="214" t="s">
        <v>497</v>
      </c>
      <c r="F182" s="215" t="s">
        <v>498</v>
      </c>
      <c r="G182" s="216" t="s">
        <v>140</v>
      </c>
      <c r="H182" s="217">
        <v>5</v>
      </c>
      <c r="I182" s="218"/>
      <c r="J182" s="217">
        <f>ROUND(I182*H182,2)</f>
        <v>0</v>
      </c>
      <c r="K182" s="215" t="s">
        <v>127</v>
      </c>
      <c r="L182" s="219"/>
      <c r="M182" s="220" t="s">
        <v>18</v>
      </c>
      <c r="N182" s="221" t="s">
        <v>43</v>
      </c>
      <c r="O182" s="81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1" t="s">
        <v>173</v>
      </c>
      <c r="AT182" s="211" t="s">
        <v>170</v>
      </c>
      <c r="AU182" s="211" t="s">
        <v>80</v>
      </c>
      <c r="AY182" s="14" t="s">
        <v>120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4" t="s">
        <v>80</v>
      </c>
      <c r="BK182" s="212">
        <f>ROUND(I182*H182,2)</f>
        <v>0</v>
      </c>
      <c r="BL182" s="14" t="s">
        <v>173</v>
      </c>
      <c r="BM182" s="211" t="s">
        <v>499</v>
      </c>
    </row>
    <row r="183" s="2" customFormat="1">
      <c r="A183" s="35"/>
      <c r="B183" s="36"/>
      <c r="C183" s="201" t="s">
        <v>500</v>
      </c>
      <c r="D183" s="201" t="s">
        <v>123</v>
      </c>
      <c r="E183" s="202" t="s">
        <v>501</v>
      </c>
      <c r="F183" s="203" t="s">
        <v>502</v>
      </c>
      <c r="G183" s="204" t="s">
        <v>140</v>
      </c>
      <c r="H183" s="205">
        <v>14</v>
      </c>
      <c r="I183" s="206"/>
      <c r="J183" s="205">
        <f>ROUND(I183*H183,2)</f>
        <v>0</v>
      </c>
      <c r="K183" s="203" t="s">
        <v>127</v>
      </c>
      <c r="L183" s="41"/>
      <c r="M183" s="207" t="s">
        <v>18</v>
      </c>
      <c r="N183" s="208" t="s">
        <v>43</v>
      </c>
      <c r="O183" s="81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1" t="s">
        <v>128</v>
      </c>
      <c r="AT183" s="211" t="s">
        <v>123</v>
      </c>
      <c r="AU183" s="211" t="s">
        <v>80</v>
      </c>
      <c r="AY183" s="14" t="s">
        <v>120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4" t="s">
        <v>80</v>
      </c>
      <c r="BK183" s="212">
        <f>ROUND(I183*H183,2)</f>
        <v>0</v>
      </c>
      <c r="BL183" s="14" t="s">
        <v>128</v>
      </c>
      <c r="BM183" s="211" t="s">
        <v>503</v>
      </c>
    </row>
    <row r="184" s="2" customFormat="1" ht="21.75" customHeight="1">
      <c r="A184" s="35"/>
      <c r="B184" s="36"/>
      <c r="C184" s="213" t="s">
        <v>504</v>
      </c>
      <c r="D184" s="213" t="s">
        <v>170</v>
      </c>
      <c r="E184" s="214" t="s">
        <v>505</v>
      </c>
      <c r="F184" s="215" t="s">
        <v>506</v>
      </c>
      <c r="G184" s="216" t="s">
        <v>140</v>
      </c>
      <c r="H184" s="217">
        <v>14</v>
      </c>
      <c r="I184" s="218"/>
      <c r="J184" s="217">
        <f>ROUND(I184*H184,2)</f>
        <v>0</v>
      </c>
      <c r="K184" s="215" t="s">
        <v>127</v>
      </c>
      <c r="L184" s="219"/>
      <c r="M184" s="220" t="s">
        <v>18</v>
      </c>
      <c r="N184" s="221" t="s">
        <v>43</v>
      </c>
      <c r="O184" s="81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1" t="s">
        <v>173</v>
      </c>
      <c r="AT184" s="211" t="s">
        <v>170</v>
      </c>
      <c r="AU184" s="211" t="s">
        <v>80</v>
      </c>
      <c r="AY184" s="14" t="s">
        <v>120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4" t="s">
        <v>80</v>
      </c>
      <c r="BK184" s="212">
        <f>ROUND(I184*H184,2)</f>
        <v>0</v>
      </c>
      <c r="BL184" s="14" t="s">
        <v>173</v>
      </c>
      <c r="BM184" s="211" t="s">
        <v>507</v>
      </c>
    </row>
    <row r="185" s="2" customFormat="1" ht="33" customHeight="1">
      <c r="A185" s="35"/>
      <c r="B185" s="36"/>
      <c r="C185" s="201" t="s">
        <v>508</v>
      </c>
      <c r="D185" s="201" t="s">
        <v>123</v>
      </c>
      <c r="E185" s="202" t="s">
        <v>509</v>
      </c>
      <c r="F185" s="203" t="s">
        <v>510</v>
      </c>
      <c r="G185" s="204" t="s">
        <v>140</v>
      </c>
      <c r="H185" s="205">
        <v>53</v>
      </c>
      <c r="I185" s="206"/>
      <c r="J185" s="205">
        <f>ROUND(I185*H185,2)</f>
        <v>0</v>
      </c>
      <c r="K185" s="203" t="s">
        <v>127</v>
      </c>
      <c r="L185" s="41"/>
      <c r="M185" s="207" t="s">
        <v>18</v>
      </c>
      <c r="N185" s="208" t="s">
        <v>43</v>
      </c>
      <c r="O185" s="81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1" t="s">
        <v>128</v>
      </c>
      <c r="AT185" s="211" t="s">
        <v>123</v>
      </c>
      <c r="AU185" s="211" t="s">
        <v>80</v>
      </c>
      <c r="AY185" s="14" t="s">
        <v>120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4" t="s">
        <v>80</v>
      </c>
      <c r="BK185" s="212">
        <f>ROUND(I185*H185,2)</f>
        <v>0</v>
      </c>
      <c r="BL185" s="14" t="s">
        <v>128</v>
      </c>
      <c r="BM185" s="211" t="s">
        <v>511</v>
      </c>
    </row>
    <row r="186" s="2" customFormat="1">
      <c r="A186" s="35"/>
      <c r="B186" s="36"/>
      <c r="C186" s="213" t="s">
        <v>512</v>
      </c>
      <c r="D186" s="213" t="s">
        <v>170</v>
      </c>
      <c r="E186" s="214" t="s">
        <v>513</v>
      </c>
      <c r="F186" s="215" t="s">
        <v>514</v>
      </c>
      <c r="G186" s="216" t="s">
        <v>140</v>
      </c>
      <c r="H186" s="217">
        <v>53</v>
      </c>
      <c r="I186" s="218"/>
      <c r="J186" s="217">
        <f>ROUND(I186*H186,2)</f>
        <v>0</v>
      </c>
      <c r="K186" s="215" t="s">
        <v>127</v>
      </c>
      <c r="L186" s="219"/>
      <c r="M186" s="220" t="s">
        <v>18</v>
      </c>
      <c r="N186" s="221" t="s">
        <v>43</v>
      </c>
      <c r="O186" s="81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1" t="s">
        <v>173</v>
      </c>
      <c r="AT186" s="211" t="s">
        <v>170</v>
      </c>
      <c r="AU186" s="211" t="s">
        <v>80</v>
      </c>
      <c r="AY186" s="14" t="s">
        <v>120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4" t="s">
        <v>80</v>
      </c>
      <c r="BK186" s="212">
        <f>ROUND(I186*H186,2)</f>
        <v>0</v>
      </c>
      <c r="BL186" s="14" t="s">
        <v>173</v>
      </c>
      <c r="BM186" s="211" t="s">
        <v>515</v>
      </c>
    </row>
    <row r="187" s="2" customFormat="1">
      <c r="A187" s="35"/>
      <c r="B187" s="36"/>
      <c r="C187" s="213" t="s">
        <v>516</v>
      </c>
      <c r="D187" s="213" t="s">
        <v>170</v>
      </c>
      <c r="E187" s="214" t="s">
        <v>517</v>
      </c>
      <c r="F187" s="215" t="s">
        <v>518</v>
      </c>
      <c r="G187" s="216" t="s">
        <v>140</v>
      </c>
      <c r="H187" s="217">
        <v>51</v>
      </c>
      <c r="I187" s="218"/>
      <c r="J187" s="217">
        <f>ROUND(I187*H187,2)</f>
        <v>0</v>
      </c>
      <c r="K187" s="215" t="s">
        <v>127</v>
      </c>
      <c r="L187" s="219"/>
      <c r="M187" s="220" t="s">
        <v>18</v>
      </c>
      <c r="N187" s="221" t="s">
        <v>43</v>
      </c>
      <c r="O187" s="81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1" t="s">
        <v>173</v>
      </c>
      <c r="AT187" s="211" t="s">
        <v>170</v>
      </c>
      <c r="AU187" s="211" t="s">
        <v>80</v>
      </c>
      <c r="AY187" s="14" t="s">
        <v>120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4" t="s">
        <v>80</v>
      </c>
      <c r="BK187" s="212">
        <f>ROUND(I187*H187,2)</f>
        <v>0</v>
      </c>
      <c r="BL187" s="14" t="s">
        <v>173</v>
      </c>
      <c r="BM187" s="211" t="s">
        <v>519</v>
      </c>
    </row>
    <row r="188" s="2" customFormat="1" ht="33" customHeight="1">
      <c r="A188" s="35"/>
      <c r="B188" s="36"/>
      <c r="C188" s="201" t="s">
        <v>520</v>
      </c>
      <c r="D188" s="201" t="s">
        <v>123</v>
      </c>
      <c r="E188" s="202" t="s">
        <v>521</v>
      </c>
      <c r="F188" s="203" t="s">
        <v>522</v>
      </c>
      <c r="G188" s="204" t="s">
        <v>140</v>
      </c>
      <c r="H188" s="205">
        <v>51</v>
      </c>
      <c r="I188" s="206"/>
      <c r="J188" s="205">
        <f>ROUND(I188*H188,2)</f>
        <v>0</v>
      </c>
      <c r="K188" s="203" t="s">
        <v>127</v>
      </c>
      <c r="L188" s="41"/>
      <c r="M188" s="207" t="s">
        <v>18</v>
      </c>
      <c r="N188" s="208" t="s">
        <v>43</v>
      </c>
      <c r="O188" s="81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1" t="s">
        <v>128</v>
      </c>
      <c r="AT188" s="211" t="s">
        <v>123</v>
      </c>
      <c r="AU188" s="211" t="s">
        <v>80</v>
      </c>
      <c r="AY188" s="14" t="s">
        <v>120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4" t="s">
        <v>80</v>
      </c>
      <c r="BK188" s="212">
        <f>ROUND(I188*H188,2)</f>
        <v>0</v>
      </c>
      <c r="BL188" s="14" t="s">
        <v>128</v>
      </c>
      <c r="BM188" s="211" t="s">
        <v>523</v>
      </c>
    </row>
    <row r="189" s="2" customFormat="1" ht="33" customHeight="1">
      <c r="A189" s="35"/>
      <c r="B189" s="36"/>
      <c r="C189" s="201" t="s">
        <v>524</v>
      </c>
      <c r="D189" s="201" t="s">
        <v>123</v>
      </c>
      <c r="E189" s="202" t="s">
        <v>525</v>
      </c>
      <c r="F189" s="203" t="s">
        <v>526</v>
      </c>
      <c r="G189" s="204" t="s">
        <v>140</v>
      </c>
      <c r="H189" s="205">
        <v>6</v>
      </c>
      <c r="I189" s="206"/>
      <c r="J189" s="205">
        <f>ROUND(I189*H189,2)</f>
        <v>0</v>
      </c>
      <c r="K189" s="203" t="s">
        <v>127</v>
      </c>
      <c r="L189" s="41"/>
      <c r="M189" s="207" t="s">
        <v>18</v>
      </c>
      <c r="N189" s="208" t="s">
        <v>43</v>
      </c>
      <c r="O189" s="81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1" t="s">
        <v>128</v>
      </c>
      <c r="AT189" s="211" t="s">
        <v>123</v>
      </c>
      <c r="AU189" s="211" t="s">
        <v>80</v>
      </c>
      <c r="AY189" s="14" t="s">
        <v>120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4" t="s">
        <v>80</v>
      </c>
      <c r="BK189" s="212">
        <f>ROUND(I189*H189,2)</f>
        <v>0</v>
      </c>
      <c r="BL189" s="14" t="s">
        <v>128</v>
      </c>
      <c r="BM189" s="211" t="s">
        <v>527</v>
      </c>
    </row>
    <row r="190" s="2" customFormat="1">
      <c r="A190" s="35"/>
      <c r="B190" s="36"/>
      <c r="C190" s="213" t="s">
        <v>528</v>
      </c>
      <c r="D190" s="213" t="s">
        <v>170</v>
      </c>
      <c r="E190" s="214" t="s">
        <v>529</v>
      </c>
      <c r="F190" s="215" t="s">
        <v>530</v>
      </c>
      <c r="G190" s="216" t="s">
        <v>140</v>
      </c>
      <c r="H190" s="217">
        <v>6</v>
      </c>
      <c r="I190" s="218"/>
      <c r="J190" s="217">
        <f>ROUND(I190*H190,2)</f>
        <v>0</v>
      </c>
      <c r="K190" s="215" t="s">
        <v>127</v>
      </c>
      <c r="L190" s="219"/>
      <c r="M190" s="220" t="s">
        <v>18</v>
      </c>
      <c r="N190" s="221" t="s">
        <v>43</v>
      </c>
      <c r="O190" s="81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1" t="s">
        <v>173</v>
      </c>
      <c r="AT190" s="211" t="s">
        <v>170</v>
      </c>
      <c r="AU190" s="211" t="s">
        <v>80</v>
      </c>
      <c r="AY190" s="14" t="s">
        <v>120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4" t="s">
        <v>80</v>
      </c>
      <c r="BK190" s="212">
        <f>ROUND(I190*H190,2)</f>
        <v>0</v>
      </c>
      <c r="BL190" s="14" t="s">
        <v>173</v>
      </c>
      <c r="BM190" s="211" t="s">
        <v>531</v>
      </c>
    </row>
    <row r="191" s="2" customFormat="1" ht="33" customHeight="1">
      <c r="A191" s="35"/>
      <c r="B191" s="36"/>
      <c r="C191" s="201" t="s">
        <v>532</v>
      </c>
      <c r="D191" s="201" t="s">
        <v>123</v>
      </c>
      <c r="E191" s="202" t="s">
        <v>533</v>
      </c>
      <c r="F191" s="203" t="s">
        <v>534</v>
      </c>
      <c r="G191" s="204" t="s">
        <v>140</v>
      </c>
      <c r="H191" s="205">
        <v>59</v>
      </c>
      <c r="I191" s="206"/>
      <c r="J191" s="205">
        <f>ROUND(I191*H191,2)</f>
        <v>0</v>
      </c>
      <c r="K191" s="203" t="s">
        <v>127</v>
      </c>
      <c r="L191" s="41"/>
      <c r="M191" s="207" t="s">
        <v>18</v>
      </c>
      <c r="N191" s="208" t="s">
        <v>43</v>
      </c>
      <c r="O191" s="81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1" t="s">
        <v>128</v>
      </c>
      <c r="AT191" s="211" t="s">
        <v>123</v>
      </c>
      <c r="AU191" s="211" t="s">
        <v>80</v>
      </c>
      <c r="AY191" s="14" t="s">
        <v>120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4" t="s">
        <v>80</v>
      </c>
      <c r="BK191" s="212">
        <f>ROUND(I191*H191,2)</f>
        <v>0</v>
      </c>
      <c r="BL191" s="14" t="s">
        <v>128</v>
      </c>
      <c r="BM191" s="211" t="s">
        <v>535</v>
      </c>
    </row>
    <row r="192" s="2" customFormat="1">
      <c r="A192" s="35"/>
      <c r="B192" s="36"/>
      <c r="C192" s="213" t="s">
        <v>536</v>
      </c>
      <c r="D192" s="213" t="s">
        <v>170</v>
      </c>
      <c r="E192" s="214" t="s">
        <v>537</v>
      </c>
      <c r="F192" s="215" t="s">
        <v>538</v>
      </c>
      <c r="G192" s="216" t="s">
        <v>140</v>
      </c>
      <c r="H192" s="217">
        <v>59</v>
      </c>
      <c r="I192" s="218"/>
      <c r="J192" s="217">
        <f>ROUND(I192*H192,2)</f>
        <v>0</v>
      </c>
      <c r="K192" s="215" t="s">
        <v>127</v>
      </c>
      <c r="L192" s="219"/>
      <c r="M192" s="220" t="s">
        <v>18</v>
      </c>
      <c r="N192" s="221" t="s">
        <v>43</v>
      </c>
      <c r="O192" s="81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1" t="s">
        <v>173</v>
      </c>
      <c r="AT192" s="211" t="s">
        <v>170</v>
      </c>
      <c r="AU192" s="211" t="s">
        <v>80</v>
      </c>
      <c r="AY192" s="14" t="s">
        <v>120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4" t="s">
        <v>80</v>
      </c>
      <c r="BK192" s="212">
        <f>ROUND(I192*H192,2)</f>
        <v>0</v>
      </c>
      <c r="BL192" s="14" t="s">
        <v>173</v>
      </c>
      <c r="BM192" s="211" t="s">
        <v>539</v>
      </c>
    </row>
    <row r="193" s="2" customFormat="1" ht="33" customHeight="1">
      <c r="A193" s="35"/>
      <c r="B193" s="36"/>
      <c r="C193" s="201" t="s">
        <v>540</v>
      </c>
      <c r="D193" s="201" t="s">
        <v>123</v>
      </c>
      <c r="E193" s="202" t="s">
        <v>541</v>
      </c>
      <c r="F193" s="203" t="s">
        <v>542</v>
      </c>
      <c r="G193" s="204" t="s">
        <v>140</v>
      </c>
      <c r="H193" s="205">
        <v>63</v>
      </c>
      <c r="I193" s="206"/>
      <c r="J193" s="205">
        <f>ROUND(I193*H193,2)</f>
        <v>0</v>
      </c>
      <c r="K193" s="203" t="s">
        <v>127</v>
      </c>
      <c r="L193" s="41"/>
      <c r="M193" s="207" t="s">
        <v>18</v>
      </c>
      <c r="N193" s="208" t="s">
        <v>43</v>
      </c>
      <c r="O193" s="81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1" t="s">
        <v>128</v>
      </c>
      <c r="AT193" s="211" t="s">
        <v>123</v>
      </c>
      <c r="AU193" s="211" t="s">
        <v>80</v>
      </c>
      <c r="AY193" s="14" t="s">
        <v>120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4" t="s">
        <v>80</v>
      </c>
      <c r="BK193" s="212">
        <f>ROUND(I193*H193,2)</f>
        <v>0</v>
      </c>
      <c r="BL193" s="14" t="s">
        <v>128</v>
      </c>
      <c r="BM193" s="211" t="s">
        <v>543</v>
      </c>
    </row>
    <row r="194" s="2" customFormat="1" ht="21.75" customHeight="1">
      <c r="A194" s="35"/>
      <c r="B194" s="36"/>
      <c r="C194" s="213" t="s">
        <v>544</v>
      </c>
      <c r="D194" s="213" t="s">
        <v>170</v>
      </c>
      <c r="E194" s="214" t="s">
        <v>545</v>
      </c>
      <c r="F194" s="215" t="s">
        <v>546</v>
      </c>
      <c r="G194" s="216" t="s">
        <v>140</v>
      </c>
      <c r="H194" s="217">
        <v>63</v>
      </c>
      <c r="I194" s="218"/>
      <c r="J194" s="217">
        <f>ROUND(I194*H194,2)</f>
        <v>0</v>
      </c>
      <c r="K194" s="215" t="s">
        <v>127</v>
      </c>
      <c r="L194" s="219"/>
      <c r="M194" s="220" t="s">
        <v>18</v>
      </c>
      <c r="N194" s="221" t="s">
        <v>43</v>
      </c>
      <c r="O194" s="81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1" t="s">
        <v>173</v>
      </c>
      <c r="AT194" s="211" t="s">
        <v>170</v>
      </c>
      <c r="AU194" s="211" t="s">
        <v>80</v>
      </c>
      <c r="AY194" s="14" t="s">
        <v>120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4" t="s">
        <v>80</v>
      </c>
      <c r="BK194" s="212">
        <f>ROUND(I194*H194,2)</f>
        <v>0</v>
      </c>
      <c r="BL194" s="14" t="s">
        <v>173</v>
      </c>
      <c r="BM194" s="211" t="s">
        <v>547</v>
      </c>
    </row>
    <row r="195" s="2" customFormat="1" ht="21.75" customHeight="1">
      <c r="A195" s="35"/>
      <c r="B195" s="36"/>
      <c r="C195" s="201" t="s">
        <v>548</v>
      </c>
      <c r="D195" s="201" t="s">
        <v>123</v>
      </c>
      <c r="E195" s="202" t="s">
        <v>549</v>
      </c>
      <c r="F195" s="203" t="s">
        <v>550</v>
      </c>
      <c r="G195" s="204" t="s">
        <v>140</v>
      </c>
      <c r="H195" s="205">
        <v>8</v>
      </c>
      <c r="I195" s="206"/>
      <c r="J195" s="205">
        <f>ROUND(I195*H195,2)</f>
        <v>0</v>
      </c>
      <c r="K195" s="203" t="s">
        <v>127</v>
      </c>
      <c r="L195" s="41"/>
      <c r="M195" s="207" t="s">
        <v>18</v>
      </c>
      <c r="N195" s="208" t="s">
        <v>43</v>
      </c>
      <c r="O195" s="81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1" t="s">
        <v>128</v>
      </c>
      <c r="AT195" s="211" t="s">
        <v>123</v>
      </c>
      <c r="AU195" s="211" t="s">
        <v>80</v>
      </c>
      <c r="AY195" s="14" t="s">
        <v>120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4" t="s">
        <v>80</v>
      </c>
      <c r="BK195" s="212">
        <f>ROUND(I195*H195,2)</f>
        <v>0</v>
      </c>
      <c r="BL195" s="14" t="s">
        <v>128</v>
      </c>
      <c r="BM195" s="211" t="s">
        <v>551</v>
      </c>
    </row>
    <row r="196" s="2" customFormat="1">
      <c r="A196" s="35"/>
      <c r="B196" s="36"/>
      <c r="C196" s="201" t="s">
        <v>552</v>
      </c>
      <c r="D196" s="201" t="s">
        <v>123</v>
      </c>
      <c r="E196" s="202" t="s">
        <v>553</v>
      </c>
      <c r="F196" s="203" t="s">
        <v>554</v>
      </c>
      <c r="G196" s="204" t="s">
        <v>140</v>
      </c>
      <c r="H196" s="205">
        <v>8</v>
      </c>
      <c r="I196" s="206"/>
      <c r="J196" s="205">
        <f>ROUND(I196*H196,2)</f>
        <v>0</v>
      </c>
      <c r="K196" s="203" t="s">
        <v>127</v>
      </c>
      <c r="L196" s="41"/>
      <c r="M196" s="207" t="s">
        <v>18</v>
      </c>
      <c r="N196" s="208" t="s">
        <v>43</v>
      </c>
      <c r="O196" s="81"/>
      <c r="P196" s="209">
        <f>O196*H196</f>
        <v>0</v>
      </c>
      <c r="Q196" s="209">
        <v>0</v>
      </c>
      <c r="R196" s="209">
        <f>Q196*H196</f>
        <v>0</v>
      </c>
      <c r="S196" s="209">
        <v>0</v>
      </c>
      <c r="T196" s="21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1" t="s">
        <v>128</v>
      </c>
      <c r="AT196" s="211" t="s">
        <v>123</v>
      </c>
      <c r="AU196" s="211" t="s">
        <v>80</v>
      </c>
      <c r="AY196" s="14" t="s">
        <v>120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4" t="s">
        <v>80</v>
      </c>
      <c r="BK196" s="212">
        <f>ROUND(I196*H196,2)</f>
        <v>0</v>
      </c>
      <c r="BL196" s="14" t="s">
        <v>128</v>
      </c>
      <c r="BM196" s="211" t="s">
        <v>555</v>
      </c>
    </row>
    <row r="197" s="2" customFormat="1">
      <c r="A197" s="35"/>
      <c r="B197" s="36"/>
      <c r="C197" s="213" t="s">
        <v>556</v>
      </c>
      <c r="D197" s="213" t="s">
        <v>170</v>
      </c>
      <c r="E197" s="214" t="s">
        <v>557</v>
      </c>
      <c r="F197" s="215" t="s">
        <v>558</v>
      </c>
      <c r="G197" s="216" t="s">
        <v>140</v>
      </c>
      <c r="H197" s="217">
        <v>8</v>
      </c>
      <c r="I197" s="218"/>
      <c r="J197" s="217">
        <f>ROUND(I197*H197,2)</f>
        <v>0</v>
      </c>
      <c r="K197" s="215" t="s">
        <v>127</v>
      </c>
      <c r="L197" s="219"/>
      <c r="M197" s="220" t="s">
        <v>18</v>
      </c>
      <c r="N197" s="221" t="s">
        <v>43</v>
      </c>
      <c r="O197" s="81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1" t="s">
        <v>173</v>
      </c>
      <c r="AT197" s="211" t="s">
        <v>170</v>
      </c>
      <c r="AU197" s="211" t="s">
        <v>80</v>
      </c>
      <c r="AY197" s="14" t="s">
        <v>120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4" t="s">
        <v>80</v>
      </c>
      <c r="BK197" s="212">
        <f>ROUND(I197*H197,2)</f>
        <v>0</v>
      </c>
      <c r="BL197" s="14" t="s">
        <v>173</v>
      </c>
      <c r="BM197" s="211" t="s">
        <v>559</v>
      </c>
    </row>
    <row r="198" s="2" customFormat="1">
      <c r="A198" s="35"/>
      <c r="B198" s="36"/>
      <c r="C198" s="201" t="s">
        <v>560</v>
      </c>
      <c r="D198" s="201" t="s">
        <v>123</v>
      </c>
      <c r="E198" s="202" t="s">
        <v>561</v>
      </c>
      <c r="F198" s="203" t="s">
        <v>562</v>
      </c>
      <c r="G198" s="204" t="s">
        <v>140</v>
      </c>
      <c r="H198" s="205">
        <v>54</v>
      </c>
      <c r="I198" s="206"/>
      <c r="J198" s="205">
        <f>ROUND(I198*H198,2)</f>
        <v>0</v>
      </c>
      <c r="K198" s="203" t="s">
        <v>127</v>
      </c>
      <c r="L198" s="41"/>
      <c r="M198" s="207" t="s">
        <v>18</v>
      </c>
      <c r="N198" s="208" t="s">
        <v>43</v>
      </c>
      <c r="O198" s="81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1" t="s">
        <v>128</v>
      </c>
      <c r="AT198" s="211" t="s">
        <v>123</v>
      </c>
      <c r="AU198" s="211" t="s">
        <v>80</v>
      </c>
      <c r="AY198" s="14" t="s">
        <v>120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4" t="s">
        <v>80</v>
      </c>
      <c r="BK198" s="212">
        <f>ROUND(I198*H198,2)</f>
        <v>0</v>
      </c>
      <c r="BL198" s="14" t="s">
        <v>128</v>
      </c>
      <c r="BM198" s="211" t="s">
        <v>563</v>
      </c>
    </row>
    <row r="199" s="2" customFormat="1">
      <c r="A199" s="35"/>
      <c r="B199" s="36"/>
      <c r="C199" s="213" t="s">
        <v>564</v>
      </c>
      <c r="D199" s="213" t="s">
        <v>170</v>
      </c>
      <c r="E199" s="214" t="s">
        <v>565</v>
      </c>
      <c r="F199" s="215" t="s">
        <v>566</v>
      </c>
      <c r="G199" s="216" t="s">
        <v>140</v>
      </c>
      <c r="H199" s="217">
        <v>54</v>
      </c>
      <c r="I199" s="218"/>
      <c r="J199" s="217">
        <f>ROUND(I199*H199,2)</f>
        <v>0</v>
      </c>
      <c r="K199" s="215" t="s">
        <v>127</v>
      </c>
      <c r="L199" s="219"/>
      <c r="M199" s="220" t="s">
        <v>18</v>
      </c>
      <c r="N199" s="221" t="s">
        <v>43</v>
      </c>
      <c r="O199" s="81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1" t="s">
        <v>173</v>
      </c>
      <c r="AT199" s="211" t="s">
        <v>170</v>
      </c>
      <c r="AU199" s="211" t="s">
        <v>80</v>
      </c>
      <c r="AY199" s="14" t="s">
        <v>120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4" t="s">
        <v>80</v>
      </c>
      <c r="BK199" s="212">
        <f>ROUND(I199*H199,2)</f>
        <v>0</v>
      </c>
      <c r="BL199" s="14" t="s">
        <v>173</v>
      </c>
      <c r="BM199" s="211" t="s">
        <v>567</v>
      </c>
    </row>
    <row r="200" s="2" customFormat="1">
      <c r="A200" s="35"/>
      <c r="B200" s="36"/>
      <c r="C200" s="201" t="s">
        <v>568</v>
      </c>
      <c r="D200" s="201" t="s">
        <v>123</v>
      </c>
      <c r="E200" s="202" t="s">
        <v>569</v>
      </c>
      <c r="F200" s="203" t="s">
        <v>570</v>
      </c>
      <c r="G200" s="204" t="s">
        <v>256</v>
      </c>
      <c r="H200" s="205">
        <v>6826</v>
      </c>
      <c r="I200" s="206"/>
      <c r="J200" s="205">
        <f>ROUND(I200*H200,2)</f>
        <v>0</v>
      </c>
      <c r="K200" s="203" t="s">
        <v>127</v>
      </c>
      <c r="L200" s="41"/>
      <c r="M200" s="207" t="s">
        <v>18</v>
      </c>
      <c r="N200" s="208" t="s">
        <v>43</v>
      </c>
      <c r="O200" s="81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1" t="s">
        <v>128</v>
      </c>
      <c r="AT200" s="211" t="s">
        <v>123</v>
      </c>
      <c r="AU200" s="211" t="s">
        <v>80</v>
      </c>
      <c r="AY200" s="14" t="s">
        <v>120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4" t="s">
        <v>80</v>
      </c>
      <c r="BK200" s="212">
        <f>ROUND(I200*H200,2)</f>
        <v>0</v>
      </c>
      <c r="BL200" s="14" t="s">
        <v>128</v>
      </c>
      <c r="BM200" s="211" t="s">
        <v>571</v>
      </c>
    </row>
    <row r="201" s="2" customFormat="1" ht="16.5" customHeight="1">
      <c r="A201" s="35"/>
      <c r="B201" s="36"/>
      <c r="C201" s="201" t="s">
        <v>572</v>
      </c>
      <c r="D201" s="201" t="s">
        <v>123</v>
      </c>
      <c r="E201" s="202" t="s">
        <v>573</v>
      </c>
      <c r="F201" s="203" t="s">
        <v>574</v>
      </c>
      <c r="G201" s="204" t="s">
        <v>140</v>
      </c>
      <c r="H201" s="205">
        <v>4</v>
      </c>
      <c r="I201" s="206"/>
      <c r="J201" s="205">
        <f>ROUND(I201*H201,2)</f>
        <v>0</v>
      </c>
      <c r="K201" s="203" t="s">
        <v>127</v>
      </c>
      <c r="L201" s="41"/>
      <c r="M201" s="207" t="s">
        <v>18</v>
      </c>
      <c r="N201" s="208" t="s">
        <v>43</v>
      </c>
      <c r="O201" s="81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1" t="s">
        <v>128</v>
      </c>
      <c r="AT201" s="211" t="s">
        <v>123</v>
      </c>
      <c r="AU201" s="211" t="s">
        <v>80</v>
      </c>
      <c r="AY201" s="14" t="s">
        <v>120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4" t="s">
        <v>80</v>
      </c>
      <c r="BK201" s="212">
        <f>ROUND(I201*H201,2)</f>
        <v>0</v>
      </c>
      <c r="BL201" s="14" t="s">
        <v>128</v>
      </c>
      <c r="BM201" s="211" t="s">
        <v>575</v>
      </c>
    </row>
    <row r="202" s="2" customFormat="1" ht="21.75" customHeight="1">
      <c r="A202" s="35"/>
      <c r="B202" s="36"/>
      <c r="C202" s="213" t="s">
        <v>576</v>
      </c>
      <c r="D202" s="213" t="s">
        <v>170</v>
      </c>
      <c r="E202" s="214" t="s">
        <v>577</v>
      </c>
      <c r="F202" s="215" t="s">
        <v>578</v>
      </c>
      <c r="G202" s="216" t="s">
        <v>140</v>
      </c>
      <c r="H202" s="217">
        <v>4</v>
      </c>
      <c r="I202" s="218"/>
      <c r="J202" s="217">
        <f>ROUND(I202*H202,2)</f>
        <v>0</v>
      </c>
      <c r="K202" s="215" t="s">
        <v>127</v>
      </c>
      <c r="L202" s="219"/>
      <c r="M202" s="220" t="s">
        <v>18</v>
      </c>
      <c r="N202" s="221" t="s">
        <v>43</v>
      </c>
      <c r="O202" s="81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1" t="s">
        <v>173</v>
      </c>
      <c r="AT202" s="211" t="s">
        <v>170</v>
      </c>
      <c r="AU202" s="211" t="s">
        <v>80</v>
      </c>
      <c r="AY202" s="14" t="s">
        <v>120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4" t="s">
        <v>80</v>
      </c>
      <c r="BK202" s="212">
        <f>ROUND(I202*H202,2)</f>
        <v>0</v>
      </c>
      <c r="BL202" s="14" t="s">
        <v>173</v>
      </c>
      <c r="BM202" s="211" t="s">
        <v>579</v>
      </c>
    </row>
    <row r="203" s="2" customFormat="1">
      <c r="A203" s="35"/>
      <c r="B203" s="36"/>
      <c r="C203" s="213" t="s">
        <v>580</v>
      </c>
      <c r="D203" s="213" t="s">
        <v>170</v>
      </c>
      <c r="E203" s="214" t="s">
        <v>581</v>
      </c>
      <c r="F203" s="215" t="s">
        <v>582</v>
      </c>
      <c r="G203" s="216" t="s">
        <v>140</v>
      </c>
      <c r="H203" s="217">
        <v>4</v>
      </c>
      <c r="I203" s="218"/>
      <c r="J203" s="217">
        <f>ROUND(I203*H203,2)</f>
        <v>0</v>
      </c>
      <c r="K203" s="215" t="s">
        <v>127</v>
      </c>
      <c r="L203" s="219"/>
      <c r="M203" s="220" t="s">
        <v>18</v>
      </c>
      <c r="N203" s="221" t="s">
        <v>43</v>
      </c>
      <c r="O203" s="81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1" t="s">
        <v>173</v>
      </c>
      <c r="AT203" s="211" t="s">
        <v>170</v>
      </c>
      <c r="AU203" s="211" t="s">
        <v>80</v>
      </c>
      <c r="AY203" s="14" t="s">
        <v>120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4" t="s">
        <v>80</v>
      </c>
      <c r="BK203" s="212">
        <f>ROUND(I203*H203,2)</f>
        <v>0</v>
      </c>
      <c r="BL203" s="14" t="s">
        <v>173</v>
      </c>
      <c r="BM203" s="211" t="s">
        <v>583</v>
      </c>
    </row>
    <row r="204" s="2" customFormat="1">
      <c r="A204" s="35"/>
      <c r="B204" s="36"/>
      <c r="C204" s="213" t="s">
        <v>584</v>
      </c>
      <c r="D204" s="213" t="s">
        <v>170</v>
      </c>
      <c r="E204" s="214" t="s">
        <v>585</v>
      </c>
      <c r="F204" s="215" t="s">
        <v>586</v>
      </c>
      <c r="G204" s="216" t="s">
        <v>140</v>
      </c>
      <c r="H204" s="217">
        <v>4</v>
      </c>
      <c r="I204" s="218"/>
      <c r="J204" s="217">
        <f>ROUND(I204*H204,2)</f>
        <v>0</v>
      </c>
      <c r="K204" s="215" t="s">
        <v>127</v>
      </c>
      <c r="L204" s="219"/>
      <c r="M204" s="220" t="s">
        <v>18</v>
      </c>
      <c r="N204" s="221" t="s">
        <v>43</v>
      </c>
      <c r="O204" s="81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1" t="s">
        <v>173</v>
      </c>
      <c r="AT204" s="211" t="s">
        <v>170</v>
      </c>
      <c r="AU204" s="211" t="s">
        <v>80</v>
      </c>
      <c r="AY204" s="14" t="s">
        <v>120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4" t="s">
        <v>80</v>
      </c>
      <c r="BK204" s="212">
        <f>ROUND(I204*H204,2)</f>
        <v>0</v>
      </c>
      <c r="BL204" s="14" t="s">
        <v>173</v>
      </c>
      <c r="BM204" s="211" t="s">
        <v>587</v>
      </c>
    </row>
    <row r="205" s="2" customFormat="1">
      <c r="A205" s="35"/>
      <c r="B205" s="36"/>
      <c r="C205" s="201" t="s">
        <v>588</v>
      </c>
      <c r="D205" s="201" t="s">
        <v>123</v>
      </c>
      <c r="E205" s="202" t="s">
        <v>589</v>
      </c>
      <c r="F205" s="203" t="s">
        <v>590</v>
      </c>
      <c r="G205" s="204" t="s">
        <v>140</v>
      </c>
      <c r="H205" s="205">
        <v>4</v>
      </c>
      <c r="I205" s="206"/>
      <c r="J205" s="205">
        <f>ROUND(I205*H205,2)</f>
        <v>0</v>
      </c>
      <c r="K205" s="203" t="s">
        <v>127</v>
      </c>
      <c r="L205" s="41"/>
      <c r="M205" s="207" t="s">
        <v>18</v>
      </c>
      <c r="N205" s="208" t="s">
        <v>43</v>
      </c>
      <c r="O205" s="81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1" t="s">
        <v>128</v>
      </c>
      <c r="AT205" s="211" t="s">
        <v>123</v>
      </c>
      <c r="AU205" s="211" t="s">
        <v>80</v>
      </c>
      <c r="AY205" s="14" t="s">
        <v>120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4" t="s">
        <v>80</v>
      </c>
      <c r="BK205" s="212">
        <f>ROUND(I205*H205,2)</f>
        <v>0</v>
      </c>
      <c r="BL205" s="14" t="s">
        <v>128</v>
      </c>
      <c r="BM205" s="211" t="s">
        <v>591</v>
      </c>
    </row>
    <row r="206" s="2" customFormat="1">
      <c r="A206" s="35"/>
      <c r="B206" s="36"/>
      <c r="C206" s="201" t="s">
        <v>592</v>
      </c>
      <c r="D206" s="201" t="s">
        <v>123</v>
      </c>
      <c r="E206" s="202" t="s">
        <v>593</v>
      </c>
      <c r="F206" s="203" t="s">
        <v>594</v>
      </c>
      <c r="G206" s="204" t="s">
        <v>140</v>
      </c>
      <c r="H206" s="205">
        <v>4</v>
      </c>
      <c r="I206" s="206"/>
      <c r="J206" s="205">
        <f>ROUND(I206*H206,2)</f>
        <v>0</v>
      </c>
      <c r="K206" s="203" t="s">
        <v>127</v>
      </c>
      <c r="L206" s="41"/>
      <c r="M206" s="207" t="s">
        <v>18</v>
      </c>
      <c r="N206" s="208" t="s">
        <v>43</v>
      </c>
      <c r="O206" s="81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1" t="s">
        <v>128</v>
      </c>
      <c r="AT206" s="211" t="s">
        <v>123</v>
      </c>
      <c r="AU206" s="211" t="s">
        <v>80</v>
      </c>
      <c r="AY206" s="14" t="s">
        <v>120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4" t="s">
        <v>80</v>
      </c>
      <c r="BK206" s="212">
        <f>ROUND(I206*H206,2)</f>
        <v>0</v>
      </c>
      <c r="BL206" s="14" t="s">
        <v>128</v>
      </c>
      <c r="BM206" s="211" t="s">
        <v>595</v>
      </c>
    </row>
    <row r="207" s="2" customFormat="1">
      <c r="A207" s="35"/>
      <c r="B207" s="36"/>
      <c r="C207" s="213" t="s">
        <v>596</v>
      </c>
      <c r="D207" s="213" t="s">
        <v>170</v>
      </c>
      <c r="E207" s="214" t="s">
        <v>597</v>
      </c>
      <c r="F207" s="215" t="s">
        <v>598</v>
      </c>
      <c r="G207" s="216" t="s">
        <v>140</v>
      </c>
      <c r="H207" s="217">
        <v>4</v>
      </c>
      <c r="I207" s="218"/>
      <c r="J207" s="217">
        <f>ROUND(I207*H207,2)</f>
        <v>0</v>
      </c>
      <c r="K207" s="215" t="s">
        <v>127</v>
      </c>
      <c r="L207" s="219"/>
      <c r="M207" s="220" t="s">
        <v>18</v>
      </c>
      <c r="N207" s="221" t="s">
        <v>43</v>
      </c>
      <c r="O207" s="81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1" t="s">
        <v>173</v>
      </c>
      <c r="AT207" s="211" t="s">
        <v>170</v>
      </c>
      <c r="AU207" s="211" t="s">
        <v>80</v>
      </c>
      <c r="AY207" s="14" t="s">
        <v>120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4" t="s">
        <v>80</v>
      </c>
      <c r="BK207" s="212">
        <f>ROUND(I207*H207,2)</f>
        <v>0</v>
      </c>
      <c r="BL207" s="14" t="s">
        <v>173</v>
      </c>
      <c r="BM207" s="211" t="s">
        <v>599</v>
      </c>
    </row>
    <row r="208" s="2" customFormat="1">
      <c r="A208" s="35"/>
      <c r="B208" s="36"/>
      <c r="C208" s="201" t="s">
        <v>600</v>
      </c>
      <c r="D208" s="201" t="s">
        <v>123</v>
      </c>
      <c r="E208" s="202" t="s">
        <v>601</v>
      </c>
      <c r="F208" s="203" t="s">
        <v>602</v>
      </c>
      <c r="G208" s="204" t="s">
        <v>140</v>
      </c>
      <c r="H208" s="205">
        <v>8</v>
      </c>
      <c r="I208" s="206"/>
      <c r="J208" s="205">
        <f>ROUND(I208*H208,2)</f>
        <v>0</v>
      </c>
      <c r="K208" s="203" t="s">
        <v>127</v>
      </c>
      <c r="L208" s="41"/>
      <c r="M208" s="207" t="s">
        <v>18</v>
      </c>
      <c r="N208" s="208" t="s">
        <v>43</v>
      </c>
      <c r="O208" s="81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1" t="s">
        <v>128</v>
      </c>
      <c r="AT208" s="211" t="s">
        <v>123</v>
      </c>
      <c r="AU208" s="211" t="s">
        <v>80</v>
      </c>
      <c r="AY208" s="14" t="s">
        <v>120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4" t="s">
        <v>80</v>
      </c>
      <c r="BK208" s="212">
        <f>ROUND(I208*H208,2)</f>
        <v>0</v>
      </c>
      <c r="BL208" s="14" t="s">
        <v>128</v>
      </c>
      <c r="BM208" s="211" t="s">
        <v>603</v>
      </c>
    </row>
    <row r="209" s="2" customFormat="1">
      <c r="A209" s="35"/>
      <c r="B209" s="36"/>
      <c r="C209" s="213" t="s">
        <v>604</v>
      </c>
      <c r="D209" s="213" t="s">
        <v>170</v>
      </c>
      <c r="E209" s="214" t="s">
        <v>605</v>
      </c>
      <c r="F209" s="215" t="s">
        <v>606</v>
      </c>
      <c r="G209" s="216" t="s">
        <v>140</v>
      </c>
      <c r="H209" s="217">
        <v>8</v>
      </c>
      <c r="I209" s="218"/>
      <c r="J209" s="217">
        <f>ROUND(I209*H209,2)</f>
        <v>0</v>
      </c>
      <c r="K209" s="215" t="s">
        <v>127</v>
      </c>
      <c r="L209" s="219"/>
      <c r="M209" s="220" t="s">
        <v>18</v>
      </c>
      <c r="N209" s="221" t="s">
        <v>43</v>
      </c>
      <c r="O209" s="81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1" t="s">
        <v>173</v>
      </c>
      <c r="AT209" s="211" t="s">
        <v>170</v>
      </c>
      <c r="AU209" s="211" t="s">
        <v>80</v>
      </c>
      <c r="AY209" s="14" t="s">
        <v>120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4" t="s">
        <v>80</v>
      </c>
      <c r="BK209" s="212">
        <f>ROUND(I209*H209,2)</f>
        <v>0</v>
      </c>
      <c r="BL209" s="14" t="s">
        <v>173</v>
      </c>
      <c r="BM209" s="211" t="s">
        <v>607</v>
      </c>
    </row>
    <row r="210" s="2" customFormat="1" ht="16.5" customHeight="1">
      <c r="A210" s="35"/>
      <c r="B210" s="36"/>
      <c r="C210" s="201" t="s">
        <v>608</v>
      </c>
      <c r="D210" s="201" t="s">
        <v>123</v>
      </c>
      <c r="E210" s="202" t="s">
        <v>609</v>
      </c>
      <c r="F210" s="203" t="s">
        <v>610</v>
      </c>
      <c r="G210" s="204" t="s">
        <v>140</v>
      </c>
      <c r="H210" s="205">
        <v>188</v>
      </c>
      <c r="I210" s="206"/>
      <c r="J210" s="205">
        <f>ROUND(I210*H210,2)</f>
        <v>0</v>
      </c>
      <c r="K210" s="203" t="s">
        <v>127</v>
      </c>
      <c r="L210" s="41"/>
      <c r="M210" s="207" t="s">
        <v>18</v>
      </c>
      <c r="N210" s="208" t="s">
        <v>43</v>
      </c>
      <c r="O210" s="81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1" t="s">
        <v>128</v>
      </c>
      <c r="AT210" s="211" t="s">
        <v>123</v>
      </c>
      <c r="AU210" s="211" t="s">
        <v>80</v>
      </c>
      <c r="AY210" s="14" t="s">
        <v>120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4" t="s">
        <v>80</v>
      </c>
      <c r="BK210" s="212">
        <f>ROUND(I210*H210,2)</f>
        <v>0</v>
      </c>
      <c r="BL210" s="14" t="s">
        <v>128</v>
      </c>
      <c r="BM210" s="211" t="s">
        <v>611</v>
      </c>
    </row>
    <row r="211" s="2" customFormat="1">
      <c r="A211" s="35"/>
      <c r="B211" s="36"/>
      <c r="C211" s="213" t="s">
        <v>612</v>
      </c>
      <c r="D211" s="213" t="s">
        <v>170</v>
      </c>
      <c r="E211" s="214" t="s">
        <v>613</v>
      </c>
      <c r="F211" s="215" t="s">
        <v>614</v>
      </c>
      <c r="G211" s="216" t="s">
        <v>140</v>
      </c>
      <c r="H211" s="217">
        <v>4</v>
      </c>
      <c r="I211" s="218"/>
      <c r="J211" s="217">
        <f>ROUND(I211*H211,2)</f>
        <v>0</v>
      </c>
      <c r="K211" s="215" t="s">
        <v>127</v>
      </c>
      <c r="L211" s="219"/>
      <c r="M211" s="220" t="s">
        <v>18</v>
      </c>
      <c r="N211" s="221" t="s">
        <v>43</v>
      </c>
      <c r="O211" s="81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1" t="s">
        <v>175</v>
      </c>
      <c r="AT211" s="211" t="s">
        <v>170</v>
      </c>
      <c r="AU211" s="211" t="s">
        <v>80</v>
      </c>
      <c r="AY211" s="14" t="s">
        <v>120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4" t="s">
        <v>80</v>
      </c>
      <c r="BK211" s="212">
        <f>ROUND(I211*H211,2)</f>
        <v>0</v>
      </c>
      <c r="BL211" s="14" t="s">
        <v>128</v>
      </c>
      <c r="BM211" s="211" t="s">
        <v>615</v>
      </c>
    </row>
    <row r="212" s="2" customFormat="1">
      <c r="A212" s="35"/>
      <c r="B212" s="36"/>
      <c r="C212" s="213" t="s">
        <v>616</v>
      </c>
      <c r="D212" s="213" t="s">
        <v>170</v>
      </c>
      <c r="E212" s="214" t="s">
        <v>617</v>
      </c>
      <c r="F212" s="215" t="s">
        <v>618</v>
      </c>
      <c r="G212" s="216" t="s">
        <v>140</v>
      </c>
      <c r="H212" s="217">
        <v>188</v>
      </c>
      <c r="I212" s="218"/>
      <c r="J212" s="217">
        <f>ROUND(I212*H212,2)</f>
        <v>0</v>
      </c>
      <c r="K212" s="215" t="s">
        <v>127</v>
      </c>
      <c r="L212" s="219"/>
      <c r="M212" s="220" t="s">
        <v>18</v>
      </c>
      <c r="N212" s="221" t="s">
        <v>43</v>
      </c>
      <c r="O212" s="81"/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1" t="s">
        <v>173</v>
      </c>
      <c r="AT212" s="211" t="s">
        <v>170</v>
      </c>
      <c r="AU212" s="211" t="s">
        <v>80</v>
      </c>
      <c r="AY212" s="14" t="s">
        <v>120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4" t="s">
        <v>80</v>
      </c>
      <c r="BK212" s="212">
        <f>ROUND(I212*H212,2)</f>
        <v>0</v>
      </c>
      <c r="BL212" s="14" t="s">
        <v>173</v>
      </c>
      <c r="BM212" s="211" t="s">
        <v>619</v>
      </c>
    </row>
    <row r="213" s="2" customFormat="1" ht="16.5" customHeight="1">
      <c r="A213" s="35"/>
      <c r="B213" s="36"/>
      <c r="C213" s="201" t="s">
        <v>620</v>
      </c>
      <c r="D213" s="201" t="s">
        <v>123</v>
      </c>
      <c r="E213" s="202" t="s">
        <v>621</v>
      </c>
      <c r="F213" s="203" t="s">
        <v>622</v>
      </c>
      <c r="G213" s="204" t="s">
        <v>140</v>
      </c>
      <c r="H213" s="205">
        <v>24</v>
      </c>
      <c r="I213" s="206"/>
      <c r="J213" s="205">
        <f>ROUND(I213*H213,2)</f>
        <v>0</v>
      </c>
      <c r="K213" s="203" t="s">
        <v>127</v>
      </c>
      <c r="L213" s="41"/>
      <c r="M213" s="207" t="s">
        <v>18</v>
      </c>
      <c r="N213" s="208" t="s">
        <v>43</v>
      </c>
      <c r="O213" s="81"/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1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1" t="s">
        <v>128</v>
      </c>
      <c r="AT213" s="211" t="s">
        <v>123</v>
      </c>
      <c r="AU213" s="211" t="s">
        <v>80</v>
      </c>
      <c r="AY213" s="14" t="s">
        <v>120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4" t="s">
        <v>80</v>
      </c>
      <c r="BK213" s="212">
        <f>ROUND(I213*H213,2)</f>
        <v>0</v>
      </c>
      <c r="BL213" s="14" t="s">
        <v>128</v>
      </c>
      <c r="BM213" s="211" t="s">
        <v>623</v>
      </c>
    </row>
    <row r="214" s="2" customFormat="1">
      <c r="A214" s="35"/>
      <c r="B214" s="36"/>
      <c r="C214" s="213" t="s">
        <v>624</v>
      </c>
      <c r="D214" s="213" t="s">
        <v>170</v>
      </c>
      <c r="E214" s="214" t="s">
        <v>625</v>
      </c>
      <c r="F214" s="215" t="s">
        <v>626</v>
      </c>
      <c r="G214" s="216" t="s">
        <v>140</v>
      </c>
      <c r="H214" s="217">
        <v>24</v>
      </c>
      <c r="I214" s="218"/>
      <c r="J214" s="217">
        <f>ROUND(I214*H214,2)</f>
        <v>0</v>
      </c>
      <c r="K214" s="215" t="s">
        <v>127</v>
      </c>
      <c r="L214" s="219"/>
      <c r="M214" s="220" t="s">
        <v>18</v>
      </c>
      <c r="N214" s="221" t="s">
        <v>43</v>
      </c>
      <c r="O214" s="81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1" t="s">
        <v>173</v>
      </c>
      <c r="AT214" s="211" t="s">
        <v>170</v>
      </c>
      <c r="AU214" s="211" t="s">
        <v>80</v>
      </c>
      <c r="AY214" s="14" t="s">
        <v>120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4" t="s">
        <v>80</v>
      </c>
      <c r="BK214" s="212">
        <f>ROUND(I214*H214,2)</f>
        <v>0</v>
      </c>
      <c r="BL214" s="14" t="s">
        <v>173</v>
      </c>
      <c r="BM214" s="211" t="s">
        <v>627</v>
      </c>
    </row>
    <row r="215" s="2" customFormat="1" ht="16.5" customHeight="1">
      <c r="A215" s="35"/>
      <c r="B215" s="36"/>
      <c r="C215" s="201" t="s">
        <v>628</v>
      </c>
      <c r="D215" s="201" t="s">
        <v>123</v>
      </c>
      <c r="E215" s="202" t="s">
        <v>629</v>
      </c>
      <c r="F215" s="203" t="s">
        <v>630</v>
      </c>
      <c r="G215" s="204" t="s">
        <v>140</v>
      </c>
      <c r="H215" s="205">
        <v>2</v>
      </c>
      <c r="I215" s="206"/>
      <c r="J215" s="205">
        <f>ROUND(I215*H215,2)</f>
        <v>0</v>
      </c>
      <c r="K215" s="203" t="s">
        <v>127</v>
      </c>
      <c r="L215" s="41"/>
      <c r="M215" s="207" t="s">
        <v>18</v>
      </c>
      <c r="N215" s="208" t="s">
        <v>43</v>
      </c>
      <c r="O215" s="81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1" t="s">
        <v>128</v>
      </c>
      <c r="AT215" s="211" t="s">
        <v>123</v>
      </c>
      <c r="AU215" s="211" t="s">
        <v>80</v>
      </c>
      <c r="AY215" s="14" t="s">
        <v>120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4" t="s">
        <v>80</v>
      </c>
      <c r="BK215" s="212">
        <f>ROUND(I215*H215,2)</f>
        <v>0</v>
      </c>
      <c r="BL215" s="14" t="s">
        <v>128</v>
      </c>
      <c r="BM215" s="211" t="s">
        <v>631</v>
      </c>
    </row>
    <row r="216" s="2" customFormat="1">
      <c r="A216" s="35"/>
      <c r="B216" s="36"/>
      <c r="C216" s="213" t="s">
        <v>632</v>
      </c>
      <c r="D216" s="213" t="s">
        <v>170</v>
      </c>
      <c r="E216" s="214" t="s">
        <v>633</v>
      </c>
      <c r="F216" s="215" t="s">
        <v>634</v>
      </c>
      <c r="G216" s="216" t="s">
        <v>140</v>
      </c>
      <c r="H216" s="217">
        <v>2</v>
      </c>
      <c r="I216" s="218"/>
      <c r="J216" s="217">
        <f>ROUND(I216*H216,2)</f>
        <v>0</v>
      </c>
      <c r="K216" s="215" t="s">
        <v>127</v>
      </c>
      <c r="L216" s="219"/>
      <c r="M216" s="220" t="s">
        <v>18</v>
      </c>
      <c r="N216" s="221" t="s">
        <v>43</v>
      </c>
      <c r="O216" s="81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1" t="s">
        <v>173</v>
      </c>
      <c r="AT216" s="211" t="s">
        <v>170</v>
      </c>
      <c r="AU216" s="211" t="s">
        <v>80</v>
      </c>
      <c r="AY216" s="14" t="s">
        <v>120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4" t="s">
        <v>80</v>
      </c>
      <c r="BK216" s="212">
        <f>ROUND(I216*H216,2)</f>
        <v>0</v>
      </c>
      <c r="BL216" s="14" t="s">
        <v>173</v>
      </c>
      <c r="BM216" s="211" t="s">
        <v>635</v>
      </c>
    </row>
    <row r="217" s="2" customFormat="1" ht="21.75" customHeight="1">
      <c r="A217" s="35"/>
      <c r="B217" s="36"/>
      <c r="C217" s="201" t="s">
        <v>636</v>
      </c>
      <c r="D217" s="201" t="s">
        <v>123</v>
      </c>
      <c r="E217" s="202" t="s">
        <v>637</v>
      </c>
      <c r="F217" s="203" t="s">
        <v>638</v>
      </c>
      <c r="G217" s="204" t="s">
        <v>140</v>
      </c>
      <c r="H217" s="205">
        <v>4</v>
      </c>
      <c r="I217" s="206"/>
      <c r="J217" s="205">
        <f>ROUND(I217*H217,2)</f>
        <v>0</v>
      </c>
      <c r="K217" s="203" t="s">
        <v>127</v>
      </c>
      <c r="L217" s="41"/>
      <c r="M217" s="207" t="s">
        <v>18</v>
      </c>
      <c r="N217" s="208" t="s">
        <v>43</v>
      </c>
      <c r="O217" s="81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1" t="s">
        <v>128</v>
      </c>
      <c r="AT217" s="211" t="s">
        <v>123</v>
      </c>
      <c r="AU217" s="211" t="s">
        <v>80</v>
      </c>
      <c r="AY217" s="14" t="s">
        <v>120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4" t="s">
        <v>80</v>
      </c>
      <c r="BK217" s="212">
        <f>ROUND(I217*H217,2)</f>
        <v>0</v>
      </c>
      <c r="BL217" s="14" t="s">
        <v>128</v>
      </c>
      <c r="BM217" s="211" t="s">
        <v>639</v>
      </c>
    </row>
    <row r="218" s="2" customFormat="1">
      <c r="A218" s="35"/>
      <c r="B218" s="36"/>
      <c r="C218" s="213" t="s">
        <v>640</v>
      </c>
      <c r="D218" s="213" t="s">
        <v>170</v>
      </c>
      <c r="E218" s="214" t="s">
        <v>641</v>
      </c>
      <c r="F218" s="215" t="s">
        <v>642</v>
      </c>
      <c r="G218" s="216" t="s">
        <v>140</v>
      </c>
      <c r="H218" s="217">
        <v>4</v>
      </c>
      <c r="I218" s="218"/>
      <c r="J218" s="217">
        <f>ROUND(I218*H218,2)</f>
        <v>0</v>
      </c>
      <c r="K218" s="215" t="s">
        <v>127</v>
      </c>
      <c r="L218" s="219"/>
      <c r="M218" s="220" t="s">
        <v>18</v>
      </c>
      <c r="N218" s="221" t="s">
        <v>43</v>
      </c>
      <c r="O218" s="81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1" t="s">
        <v>173</v>
      </c>
      <c r="AT218" s="211" t="s">
        <v>170</v>
      </c>
      <c r="AU218" s="211" t="s">
        <v>80</v>
      </c>
      <c r="AY218" s="14" t="s">
        <v>120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4" t="s">
        <v>80</v>
      </c>
      <c r="BK218" s="212">
        <f>ROUND(I218*H218,2)</f>
        <v>0</v>
      </c>
      <c r="BL218" s="14" t="s">
        <v>173</v>
      </c>
      <c r="BM218" s="211" t="s">
        <v>643</v>
      </c>
    </row>
    <row r="219" s="2" customFormat="1" ht="16.5" customHeight="1">
      <c r="A219" s="35"/>
      <c r="B219" s="36"/>
      <c r="C219" s="201" t="s">
        <v>644</v>
      </c>
      <c r="D219" s="201" t="s">
        <v>123</v>
      </c>
      <c r="E219" s="202" t="s">
        <v>645</v>
      </c>
      <c r="F219" s="203" t="s">
        <v>646</v>
      </c>
      <c r="G219" s="204" t="s">
        <v>140</v>
      </c>
      <c r="H219" s="205">
        <v>2</v>
      </c>
      <c r="I219" s="206"/>
      <c r="J219" s="205">
        <f>ROUND(I219*H219,2)</f>
        <v>0</v>
      </c>
      <c r="K219" s="203" t="s">
        <v>127</v>
      </c>
      <c r="L219" s="41"/>
      <c r="M219" s="207" t="s">
        <v>18</v>
      </c>
      <c r="N219" s="208" t="s">
        <v>43</v>
      </c>
      <c r="O219" s="81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1" t="s">
        <v>128</v>
      </c>
      <c r="AT219" s="211" t="s">
        <v>123</v>
      </c>
      <c r="AU219" s="211" t="s">
        <v>80</v>
      </c>
      <c r="AY219" s="14" t="s">
        <v>120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4" t="s">
        <v>80</v>
      </c>
      <c r="BK219" s="212">
        <f>ROUND(I219*H219,2)</f>
        <v>0</v>
      </c>
      <c r="BL219" s="14" t="s">
        <v>128</v>
      </c>
      <c r="BM219" s="211" t="s">
        <v>647</v>
      </c>
    </row>
    <row r="220" s="2" customFormat="1" ht="21.75" customHeight="1">
      <c r="A220" s="35"/>
      <c r="B220" s="36"/>
      <c r="C220" s="213" t="s">
        <v>648</v>
      </c>
      <c r="D220" s="213" t="s">
        <v>170</v>
      </c>
      <c r="E220" s="214" t="s">
        <v>649</v>
      </c>
      <c r="F220" s="215" t="s">
        <v>650</v>
      </c>
      <c r="G220" s="216" t="s">
        <v>140</v>
      </c>
      <c r="H220" s="217">
        <v>2</v>
      </c>
      <c r="I220" s="218"/>
      <c r="J220" s="217">
        <f>ROUND(I220*H220,2)</f>
        <v>0</v>
      </c>
      <c r="K220" s="215" t="s">
        <v>127</v>
      </c>
      <c r="L220" s="219"/>
      <c r="M220" s="220" t="s">
        <v>18</v>
      </c>
      <c r="N220" s="221" t="s">
        <v>43</v>
      </c>
      <c r="O220" s="81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1" t="s">
        <v>173</v>
      </c>
      <c r="AT220" s="211" t="s">
        <v>170</v>
      </c>
      <c r="AU220" s="211" t="s">
        <v>80</v>
      </c>
      <c r="AY220" s="14" t="s">
        <v>120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4" t="s">
        <v>80</v>
      </c>
      <c r="BK220" s="212">
        <f>ROUND(I220*H220,2)</f>
        <v>0</v>
      </c>
      <c r="BL220" s="14" t="s">
        <v>173</v>
      </c>
      <c r="BM220" s="211" t="s">
        <v>651</v>
      </c>
    </row>
    <row r="221" s="2" customFormat="1" ht="16.5" customHeight="1">
      <c r="A221" s="35"/>
      <c r="B221" s="36"/>
      <c r="C221" s="201" t="s">
        <v>652</v>
      </c>
      <c r="D221" s="201" t="s">
        <v>123</v>
      </c>
      <c r="E221" s="202" t="s">
        <v>653</v>
      </c>
      <c r="F221" s="203" t="s">
        <v>654</v>
      </c>
      <c r="G221" s="204" t="s">
        <v>140</v>
      </c>
      <c r="H221" s="205">
        <v>8</v>
      </c>
      <c r="I221" s="206"/>
      <c r="J221" s="205">
        <f>ROUND(I221*H221,2)</f>
        <v>0</v>
      </c>
      <c r="K221" s="203" t="s">
        <v>127</v>
      </c>
      <c r="L221" s="41"/>
      <c r="M221" s="207" t="s">
        <v>18</v>
      </c>
      <c r="N221" s="208" t="s">
        <v>43</v>
      </c>
      <c r="O221" s="81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1" t="s">
        <v>128</v>
      </c>
      <c r="AT221" s="211" t="s">
        <v>123</v>
      </c>
      <c r="AU221" s="211" t="s">
        <v>80</v>
      </c>
      <c r="AY221" s="14" t="s">
        <v>120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4" t="s">
        <v>80</v>
      </c>
      <c r="BK221" s="212">
        <f>ROUND(I221*H221,2)</f>
        <v>0</v>
      </c>
      <c r="BL221" s="14" t="s">
        <v>128</v>
      </c>
      <c r="BM221" s="211" t="s">
        <v>655</v>
      </c>
    </row>
    <row r="222" s="2" customFormat="1" ht="21.75" customHeight="1">
      <c r="A222" s="35"/>
      <c r="B222" s="36"/>
      <c r="C222" s="213" t="s">
        <v>656</v>
      </c>
      <c r="D222" s="213" t="s">
        <v>170</v>
      </c>
      <c r="E222" s="214" t="s">
        <v>657</v>
      </c>
      <c r="F222" s="215" t="s">
        <v>658</v>
      </c>
      <c r="G222" s="216" t="s">
        <v>140</v>
      </c>
      <c r="H222" s="217">
        <v>8</v>
      </c>
      <c r="I222" s="218"/>
      <c r="J222" s="217">
        <f>ROUND(I222*H222,2)</f>
        <v>0</v>
      </c>
      <c r="K222" s="215" t="s">
        <v>127</v>
      </c>
      <c r="L222" s="219"/>
      <c r="M222" s="220" t="s">
        <v>18</v>
      </c>
      <c r="N222" s="221" t="s">
        <v>43</v>
      </c>
      <c r="O222" s="81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1" t="s">
        <v>173</v>
      </c>
      <c r="AT222" s="211" t="s">
        <v>170</v>
      </c>
      <c r="AU222" s="211" t="s">
        <v>80</v>
      </c>
      <c r="AY222" s="14" t="s">
        <v>120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4" t="s">
        <v>80</v>
      </c>
      <c r="BK222" s="212">
        <f>ROUND(I222*H222,2)</f>
        <v>0</v>
      </c>
      <c r="BL222" s="14" t="s">
        <v>173</v>
      </c>
      <c r="BM222" s="211" t="s">
        <v>659</v>
      </c>
    </row>
    <row r="223" s="2" customFormat="1" ht="21.75" customHeight="1">
      <c r="A223" s="35"/>
      <c r="B223" s="36"/>
      <c r="C223" s="201" t="s">
        <v>660</v>
      </c>
      <c r="D223" s="201" t="s">
        <v>123</v>
      </c>
      <c r="E223" s="202" t="s">
        <v>661</v>
      </c>
      <c r="F223" s="203" t="s">
        <v>662</v>
      </c>
      <c r="G223" s="204" t="s">
        <v>140</v>
      </c>
      <c r="H223" s="205">
        <v>49</v>
      </c>
      <c r="I223" s="206"/>
      <c r="J223" s="205">
        <f>ROUND(I223*H223,2)</f>
        <v>0</v>
      </c>
      <c r="K223" s="203" t="s">
        <v>127</v>
      </c>
      <c r="L223" s="41"/>
      <c r="M223" s="207" t="s">
        <v>18</v>
      </c>
      <c r="N223" s="208" t="s">
        <v>43</v>
      </c>
      <c r="O223" s="81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1" t="s">
        <v>128</v>
      </c>
      <c r="AT223" s="211" t="s">
        <v>123</v>
      </c>
      <c r="AU223" s="211" t="s">
        <v>80</v>
      </c>
      <c r="AY223" s="14" t="s">
        <v>120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4" t="s">
        <v>80</v>
      </c>
      <c r="BK223" s="212">
        <f>ROUND(I223*H223,2)</f>
        <v>0</v>
      </c>
      <c r="BL223" s="14" t="s">
        <v>128</v>
      </c>
      <c r="BM223" s="211" t="s">
        <v>663</v>
      </c>
    </row>
    <row r="224" s="2" customFormat="1">
      <c r="A224" s="35"/>
      <c r="B224" s="36"/>
      <c r="C224" s="213" t="s">
        <v>664</v>
      </c>
      <c r="D224" s="213" t="s">
        <v>170</v>
      </c>
      <c r="E224" s="214" t="s">
        <v>665</v>
      </c>
      <c r="F224" s="215" t="s">
        <v>666</v>
      </c>
      <c r="G224" s="216" t="s">
        <v>140</v>
      </c>
      <c r="H224" s="217">
        <v>49</v>
      </c>
      <c r="I224" s="218"/>
      <c r="J224" s="217">
        <f>ROUND(I224*H224,2)</f>
        <v>0</v>
      </c>
      <c r="K224" s="215" t="s">
        <v>127</v>
      </c>
      <c r="L224" s="219"/>
      <c r="M224" s="220" t="s">
        <v>18</v>
      </c>
      <c r="N224" s="221" t="s">
        <v>43</v>
      </c>
      <c r="O224" s="81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1" t="s">
        <v>173</v>
      </c>
      <c r="AT224" s="211" t="s">
        <v>170</v>
      </c>
      <c r="AU224" s="211" t="s">
        <v>80</v>
      </c>
      <c r="AY224" s="14" t="s">
        <v>120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4" t="s">
        <v>80</v>
      </c>
      <c r="BK224" s="212">
        <f>ROUND(I224*H224,2)</f>
        <v>0</v>
      </c>
      <c r="BL224" s="14" t="s">
        <v>173</v>
      </c>
      <c r="BM224" s="211" t="s">
        <v>667</v>
      </c>
    </row>
    <row r="225" s="2" customFormat="1" ht="21.75" customHeight="1">
      <c r="A225" s="35"/>
      <c r="B225" s="36"/>
      <c r="C225" s="201" t="s">
        <v>173</v>
      </c>
      <c r="D225" s="201" t="s">
        <v>123</v>
      </c>
      <c r="E225" s="202" t="s">
        <v>668</v>
      </c>
      <c r="F225" s="203" t="s">
        <v>669</v>
      </c>
      <c r="G225" s="204" t="s">
        <v>140</v>
      </c>
      <c r="H225" s="205">
        <v>137</v>
      </c>
      <c r="I225" s="206"/>
      <c r="J225" s="205">
        <f>ROUND(I225*H225,2)</f>
        <v>0</v>
      </c>
      <c r="K225" s="203" t="s">
        <v>127</v>
      </c>
      <c r="L225" s="41"/>
      <c r="M225" s="207" t="s">
        <v>18</v>
      </c>
      <c r="N225" s="208" t="s">
        <v>43</v>
      </c>
      <c r="O225" s="81"/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1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1" t="s">
        <v>128</v>
      </c>
      <c r="AT225" s="211" t="s">
        <v>123</v>
      </c>
      <c r="AU225" s="211" t="s">
        <v>80</v>
      </c>
      <c r="AY225" s="14" t="s">
        <v>120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4" t="s">
        <v>80</v>
      </c>
      <c r="BK225" s="212">
        <f>ROUND(I225*H225,2)</f>
        <v>0</v>
      </c>
      <c r="BL225" s="14" t="s">
        <v>128</v>
      </c>
      <c r="BM225" s="211" t="s">
        <v>670</v>
      </c>
    </row>
    <row r="226" s="2" customFormat="1">
      <c r="A226" s="35"/>
      <c r="B226" s="36"/>
      <c r="C226" s="213" t="s">
        <v>671</v>
      </c>
      <c r="D226" s="213" t="s">
        <v>170</v>
      </c>
      <c r="E226" s="214" t="s">
        <v>672</v>
      </c>
      <c r="F226" s="215" t="s">
        <v>673</v>
      </c>
      <c r="G226" s="216" t="s">
        <v>140</v>
      </c>
      <c r="H226" s="217">
        <v>137</v>
      </c>
      <c r="I226" s="218"/>
      <c r="J226" s="217">
        <f>ROUND(I226*H226,2)</f>
        <v>0</v>
      </c>
      <c r="K226" s="215" t="s">
        <v>127</v>
      </c>
      <c r="L226" s="219"/>
      <c r="M226" s="220" t="s">
        <v>18</v>
      </c>
      <c r="N226" s="221" t="s">
        <v>43</v>
      </c>
      <c r="O226" s="81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1" t="s">
        <v>173</v>
      </c>
      <c r="AT226" s="211" t="s">
        <v>170</v>
      </c>
      <c r="AU226" s="211" t="s">
        <v>80</v>
      </c>
      <c r="AY226" s="14" t="s">
        <v>120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4" t="s">
        <v>80</v>
      </c>
      <c r="BK226" s="212">
        <f>ROUND(I226*H226,2)</f>
        <v>0</v>
      </c>
      <c r="BL226" s="14" t="s">
        <v>173</v>
      </c>
      <c r="BM226" s="211" t="s">
        <v>674</v>
      </c>
    </row>
    <row r="227" s="2" customFormat="1">
      <c r="A227" s="35"/>
      <c r="B227" s="36"/>
      <c r="C227" s="201" t="s">
        <v>675</v>
      </c>
      <c r="D227" s="201" t="s">
        <v>123</v>
      </c>
      <c r="E227" s="202" t="s">
        <v>676</v>
      </c>
      <c r="F227" s="203" t="s">
        <v>677</v>
      </c>
      <c r="G227" s="204" t="s">
        <v>140</v>
      </c>
      <c r="H227" s="205">
        <v>8</v>
      </c>
      <c r="I227" s="206"/>
      <c r="J227" s="205">
        <f>ROUND(I227*H227,2)</f>
        <v>0</v>
      </c>
      <c r="K227" s="203" t="s">
        <v>127</v>
      </c>
      <c r="L227" s="41"/>
      <c r="M227" s="207" t="s">
        <v>18</v>
      </c>
      <c r="N227" s="208" t="s">
        <v>43</v>
      </c>
      <c r="O227" s="81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1" t="s">
        <v>128</v>
      </c>
      <c r="AT227" s="211" t="s">
        <v>123</v>
      </c>
      <c r="AU227" s="211" t="s">
        <v>80</v>
      </c>
      <c r="AY227" s="14" t="s">
        <v>120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4" t="s">
        <v>80</v>
      </c>
      <c r="BK227" s="212">
        <f>ROUND(I227*H227,2)</f>
        <v>0</v>
      </c>
      <c r="BL227" s="14" t="s">
        <v>128</v>
      </c>
      <c r="BM227" s="211" t="s">
        <v>678</v>
      </c>
    </row>
    <row r="228" s="2" customFormat="1">
      <c r="A228" s="35"/>
      <c r="B228" s="36"/>
      <c r="C228" s="201" t="s">
        <v>679</v>
      </c>
      <c r="D228" s="201" t="s">
        <v>123</v>
      </c>
      <c r="E228" s="202" t="s">
        <v>680</v>
      </c>
      <c r="F228" s="203" t="s">
        <v>681</v>
      </c>
      <c r="G228" s="204" t="s">
        <v>140</v>
      </c>
      <c r="H228" s="205">
        <v>8</v>
      </c>
      <c r="I228" s="206"/>
      <c r="J228" s="205">
        <f>ROUND(I228*H228,2)</f>
        <v>0</v>
      </c>
      <c r="K228" s="203" t="s">
        <v>127</v>
      </c>
      <c r="L228" s="41"/>
      <c r="M228" s="207" t="s">
        <v>18</v>
      </c>
      <c r="N228" s="208" t="s">
        <v>43</v>
      </c>
      <c r="O228" s="81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1" t="s">
        <v>128</v>
      </c>
      <c r="AT228" s="211" t="s">
        <v>123</v>
      </c>
      <c r="AU228" s="211" t="s">
        <v>80</v>
      </c>
      <c r="AY228" s="14" t="s">
        <v>120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4" t="s">
        <v>80</v>
      </c>
      <c r="BK228" s="212">
        <f>ROUND(I228*H228,2)</f>
        <v>0</v>
      </c>
      <c r="BL228" s="14" t="s">
        <v>128</v>
      </c>
      <c r="BM228" s="211" t="s">
        <v>682</v>
      </c>
    </row>
    <row r="229" s="2" customFormat="1">
      <c r="A229" s="35"/>
      <c r="B229" s="36"/>
      <c r="C229" s="201" t="s">
        <v>683</v>
      </c>
      <c r="D229" s="201" t="s">
        <v>123</v>
      </c>
      <c r="E229" s="202" t="s">
        <v>684</v>
      </c>
      <c r="F229" s="203" t="s">
        <v>685</v>
      </c>
      <c r="G229" s="204" t="s">
        <v>140</v>
      </c>
      <c r="H229" s="205">
        <v>4</v>
      </c>
      <c r="I229" s="206"/>
      <c r="J229" s="205">
        <f>ROUND(I229*H229,2)</f>
        <v>0</v>
      </c>
      <c r="K229" s="203" t="s">
        <v>127</v>
      </c>
      <c r="L229" s="41"/>
      <c r="M229" s="207" t="s">
        <v>18</v>
      </c>
      <c r="N229" s="208" t="s">
        <v>43</v>
      </c>
      <c r="O229" s="81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1" t="s">
        <v>128</v>
      </c>
      <c r="AT229" s="211" t="s">
        <v>123</v>
      </c>
      <c r="AU229" s="211" t="s">
        <v>80</v>
      </c>
      <c r="AY229" s="14" t="s">
        <v>120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4" t="s">
        <v>80</v>
      </c>
      <c r="BK229" s="212">
        <f>ROUND(I229*H229,2)</f>
        <v>0</v>
      </c>
      <c r="BL229" s="14" t="s">
        <v>128</v>
      </c>
      <c r="BM229" s="211" t="s">
        <v>686</v>
      </c>
    </row>
    <row r="230" s="2" customFormat="1">
      <c r="A230" s="35"/>
      <c r="B230" s="36"/>
      <c r="C230" s="201" t="s">
        <v>687</v>
      </c>
      <c r="D230" s="201" t="s">
        <v>123</v>
      </c>
      <c r="E230" s="202" t="s">
        <v>688</v>
      </c>
      <c r="F230" s="203" t="s">
        <v>689</v>
      </c>
      <c r="G230" s="204" t="s">
        <v>140</v>
      </c>
      <c r="H230" s="205">
        <v>1090</v>
      </c>
      <c r="I230" s="206"/>
      <c r="J230" s="205">
        <f>ROUND(I230*H230,2)</f>
        <v>0</v>
      </c>
      <c r="K230" s="203" t="s">
        <v>127</v>
      </c>
      <c r="L230" s="41"/>
      <c r="M230" s="207" t="s">
        <v>18</v>
      </c>
      <c r="N230" s="208" t="s">
        <v>43</v>
      </c>
      <c r="O230" s="81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1" t="s">
        <v>128</v>
      </c>
      <c r="AT230" s="211" t="s">
        <v>123</v>
      </c>
      <c r="AU230" s="211" t="s">
        <v>80</v>
      </c>
      <c r="AY230" s="14" t="s">
        <v>120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4" t="s">
        <v>80</v>
      </c>
      <c r="BK230" s="212">
        <f>ROUND(I230*H230,2)</f>
        <v>0</v>
      </c>
      <c r="BL230" s="14" t="s">
        <v>128</v>
      </c>
      <c r="BM230" s="211" t="s">
        <v>690</v>
      </c>
    </row>
    <row r="231" s="2" customFormat="1" ht="44.25" customHeight="1">
      <c r="A231" s="35"/>
      <c r="B231" s="36"/>
      <c r="C231" s="201" t="s">
        <v>691</v>
      </c>
      <c r="D231" s="201" t="s">
        <v>123</v>
      </c>
      <c r="E231" s="202" t="s">
        <v>692</v>
      </c>
      <c r="F231" s="203" t="s">
        <v>693</v>
      </c>
      <c r="G231" s="204" t="s">
        <v>140</v>
      </c>
      <c r="H231" s="205">
        <v>50</v>
      </c>
      <c r="I231" s="206"/>
      <c r="J231" s="205">
        <f>ROUND(I231*H231,2)</f>
        <v>0</v>
      </c>
      <c r="K231" s="203" t="s">
        <v>127</v>
      </c>
      <c r="L231" s="41"/>
      <c r="M231" s="207" t="s">
        <v>18</v>
      </c>
      <c r="N231" s="208" t="s">
        <v>43</v>
      </c>
      <c r="O231" s="81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1" t="s">
        <v>128</v>
      </c>
      <c r="AT231" s="211" t="s">
        <v>123</v>
      </c>
      <c r="AU231" s="211" t="s">
        <v>80</v>
      </c>
      <c r="AY231" s="14" t="s">
        <v>120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4" t="s">
        <v>80</v>
      </c>
      <c r="BK231" s="212">
        <f>ROUND(I231*H231,2)</f>
        <v>0</v>
      </c>
      <c r="BL231" s="14" t="s">
        <v>128</v>
      </c>
      <c r="BM231" s="211" t="s">
        <v>694</v>
      </c>
    </row>
    <row r="232" s="2" customFormat="1">
      <c r="A232" s="35"/>
      <c r="B232" s="36"/>
      <c r="C232" s="201" t="s">
        <v>695</v>
      </c>
      <c r="D232" s="201" t="s">
        <v>123</v>
      </c>
      <c r="E232" s="202" t="s">
        <v>696</v>
      </c>
      <c r="F232" s="203" t="s">
        <v>697</v>
      </c>
      <c r="G232" s="204" t="s">
        <v>140</v>
      </c>
      <c r="H232" s="205">
        <v>32</v>
      </c>
      <c r="I232" s="206"/>
      <c r="J232" s="205">
        <f>ROUND(I232*H232,2)</f>
        <v>0</v>
      </c>
      <c r="K232" s="203" t="s">
        <v>127</v>
      </c>
      <c r="L232" s="41"/>
      <c r="M232" s="207" t="s">
        <v>18</v>
      </c>
      <c r="N232" s="208" t="s">
        <v>43</v>
      </c>
      <c r="O232" s="81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1" t="s">
        <v>128</v>
      </c>
      <c r="AT232" s="211" t="s">
        <v>123</v>
      </c>
      <c r="AU232" s="211" t="s">
        <v>80</v>
      </c>
      <c r="AY232" s="14" t="s">
        <v>120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4" t="s">
        <v>80</v>
      </c>
      <c r="BK232" s="212">
        <f>ROUND(I232*H232,2)</f>
        <v>0</v>
      </c>
      <c r="BL232" s="14" t="s">
        <v>128</v>
      </c>
      <c r="BM232" s="211" t="s">
        <v>698</v>
      </c>
    </row>
    <row r="233" s="2" customFormat="1" ht="44.25" customHeight="1">
      <c r="A233" s="35"/>
      <c r="B233" s="36"/>
      <c r="C233" s="201" t="s">
        <v>699</v>
      </c>
      <c r="D233" s="201" t="s">
        <v>123</v>
      </c>
      <c r="E233" s="202" t="s">
        <v>700</v>
      </c>
      <c r="F233" s="203" t="s">
        <v>701</v>
      </c>
      <c r="G233" s="204" t="s">
        <v>140</v>
      </c>
      <c r="H233" s="205">
        <v>8</v>
      </c>
      <c r="I233" s="206"/>
      <c r="J233" s="205">
        <f>ROUND(I233*H233,2)</f>
        <v>0</v>
      </c>
      <c r="K233" s="203" t="s">
        <v>127</v>
      </c>
      <c r="L233" s="41"/>
      <c r="M233" s="207" t="s">
        <v>18</v>
      </c>
      <c r="N233" s="208" t="s">
        <v>43</v>
      </c>
      <c r="O233" s="81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1" t="s">
        <v>128</v>
      </c>
      <c r="AT233" s="211" t="s">
        <v>123</v>
      </c>
      <c r="AU233" s="211" t="s">
        <v>80</v>
      </c>
      <c r="AY233" s="14" t="s">
        <v>120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4" t="s">
        <v>80</v>
      </c>
      <c r="BK233" s="212">
        <f>ROUND(I233*H233,2)</f>
        <v>0</v>
      </c>
      <c r="BL233" s="14" t="s">
        <v>128</v>
      </c>
      <c r="BM233" s="211" t="s">
        <v>702</v>
      </c>
    </row>
    <row r="234" s="2" customFormat="1" ht="44.25" customHeight="1">
      <c r="A234" s="35"/>
      <c r="B234" s="36"/>
      <c r="C234" s="201" t="s">
        <v>703</v>
      </c>
      <c r="D234" s="201" t="s">
        <v>123</v>
      </c>
      <c r="E234" s="202" t="s">
        <v>704</v>
      </c>
      <c r="F234" s="203" t="s">
        <v>705</v>
      </c>
      <c r="G234" s="204" t="s">
        <v>256</v>
      </c>
      <c r="H234" s="205">
        <v>8480</v>
      </c>
      <c r="I234" s="206"/>
      <c r="J234" s="205">
        <f>ROUND(I234*H234,2)</f>
        <v>0</v>
      </c>
      <c r="K234" s="203" t="s">
        <v>127</v>
      </c>
      <c r="L234" s="41"/>
      <c r="M234" s="207" t="s">
        <v>18</v>
      </c>
      <c r="N234" s="208" t="s">
        <v>43</v>
      </c>
      <c r="O234" s="81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1" t="s">
        <v>128</v>
      </c>
      <c r="AT234" s="211" t="s">
        <v>123</v>
      </c>
      <c r="AU234" s="211" t="s">
        <v>80</v>
      </c>
      <c r="AY234" s="14" t="s">
        <v>120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4" t="s">
        <v>80</v>
      </c>
      <c r="BK234" s="212">
        <f>ROUND(I234*H234,2)</f>
        <v>0</v>
      </c>
      <c r="BL234" s="14" t="s">
        <v>128</v>
      </c>
      <c r="BM234" s="211" t="s">
        <v>706</v>
      </c>
    </row>
    <row r="235" s="2" customFormat="1">
      <c r="A235" s="35"/>
      <c r="B235" s="36"/>
      <c r="C235" s="201" t="s">
        <v>707</v>
      </c>
      <c r="D235" s="201" t="s">
        <v>123</v>
      </c>
      <c r="E235" s="202" t="s">
        <v>708</v>
      </c>
      <c r="F235" s="203" t="s">
        <v>709</v>
      </c>
      <c r="G235" s="204" t="s">
        <v>256</v>
      </c>
      <c r="H235" s="205">
        <v>9540</v>
      </c>
      <c r="I235" s="206"/>
      <c r="J235" s="205">
        <f>ROUND(I235*H235,2)</f>
        <v>0</v>
      </c>
      <c r="K235" s="203" t="s">
        <v>127</v>
      </c>
      <c r="L235" s="41"/>
      <c r="M235" s="207" t="s">
        <v>18</v>
      </c>
      <c r="N235" s="208" t="s">
        <v>43</v>
      </c>
      <c r="O235" s="81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1" t="s">
        <v>128</v>
      </c>
      <c r="AT235" s="211" t="s">
        <v>123</v>
      </c>
      <c r="AU235" s="211" t="s">
        <v>80</v>
      </c>
      <c r="AY235" s="14" t="s">
        <v>120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4" t="s">
        <v>80</v>
      </c>
      <c r="BK235" s="212">
        <f>ROUND(I235*H235,2)</f>
        <v>0</v>
      </c>
      <c r="BL235" s="14" t="s">
        <v>128</v>
      </c>
      <c r="BM235" s="211" t="s">
        <v>710</v>
      </c>
    </row>
    <row r="236" s="2" customFormat="1" ht="44.25" customHeight="1">
      <c r="A236" s="35"/>
      <c r="B236" s="36"/>
      <c r="C236" s="201" t="s">
        <v>711</v>
      </c>
      <c r="D236" s="201" t="s">
        <v>123</v>
      </c>
      <c r="E236" s="202" t="s">
        <v>712</v>
      </c>
      <c r="F236" s="203" t="s">
        <v>713</v>
      </c>
      <c r="G236" s="204" t="s">
        <v>140</v>
      </c>
      <c r="H236" s="205">
        <v>36</v>
      </c>
      <c r="I236" s="206"/>
      <c r="J236" s="205">
        <f>ROUND(I236*H236,2)</f>
        <v>0</v>
      </c>
      <c r="K236" s="203" t="s">
        <v>127</v>
      </c>
      <c r="L236" s="41"/>
      <c r="M236" s="207" t="s">
        <v>18</v>
      </c>
      <c r="N236" s="208" t="s">
        <v>43</v>
      </c>
      <c r="O236" s="81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1" t="s">
        <v>128</v>
      </c>
      <c r="AT236" s="211" t="s">
        <v>123</v>
      </c>
      <c r="AU236" s="211" t="s">
        <v>80</v>
      </c>
      <c r="AY236" s="14" t="s">
        <v>120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4" t="s">
        <v>80</v>
      </c>
      <c r="BK236" s="212">
        <f>ROUND(I236*H236,2)</f>
        <v>0</v>
      </c>
      <c r="BL236" s="14" t="s">
        <v>128</v>
      </c>
      <c r="BM236" s="211" t="s">
        <v>714</v>
      </c>
    </row>
    <row r="237" s="2" customFormat="1" ht="55.5" customHeight="1">
      <c r="A237" s="35"/>
      <c r="B237" s="36"/>
      <c r="C237" s="201" t="s">
        <v>715</v>
      </c>
      <c r="D237" s="201" t="s">
        <v>123</v>
      </c>
      <c r="E237" s="202" t="s">
        <v>716</v>
      </c>
      <c r="F237" s="203" t="s">
        <v>717</v>
      </c>
      <c r="G237" s="204" t="s">
        <v>140</v>
      </c>
      <c r="H237" s="205">
        <v>6</v>
      </c>
      <c r="I237" s="206"/>
      <c r="J237" s="205">
        <f>ROUND(I237*H237,2)</f>
        <v>0</v>
      </c>
      <c r="K237" s="203" t="s">
        <v>127</v>
      </c>
      <c r="L237" s="41"/>
      <c r="M237" s="207" t="s">
        <v>18</v>
      </c>
      <c r="N237" s="208" t="s">
        <v>43</v>
      </c>
      <c r="O237" s="81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1" t="s">
        <v>128</v>
      </c>
      <c r="AT237" s="211" t="s">
        <v>123</v>
      </c>
      <c r="AU237" s="211" t="s">
        <v>80</v>
      </c>
      <c r="AY237" s="14" t="s">
        <v>120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4" t="s">
        <v>80</v>
      </c>
      <c r="BK237" s="212">
        <f>ROUND(I237*H237,2)</f>
        <v>0</v>
      </c>
      <c r="BL237" s="14" t="s">
        <v>128</v>
      </c>
      <c r="BM237" s="211" t="s">
        <v>718</v>
      </c>
    </row>
    <row r="238" s="2" customFormat="1" ht="44.25" customHeight="1">
      <c r="A238" s="35"/>
      <c r="B238" s="36"/>
      <c r="C238" s="201" t="s">
        <v>719</v>
      </c>
      <c r="D238" s="201" t="s">
        <v>123</v>
      </c>
      <c r="E238" s="202" t="s">
        <v>720</v>
      </c>
      <c r="F238" s="203" t="s">
        <v>721</v>
      </c>
      <c r="G238" s="204" t="s">
        <v>256</v>
      </c>
      <c r="H238" s="205">
        <v>7000</v>
      </c>
      <c r="I238" s="206"/>
      <c r="J238" s="205">
        <f>ROUND(I238*H238,2)</f>
        <v>0</v>
      </c>
      <c r="K238" s="203" t="s">
        <v>127</v>
      </c>
      <c r="L238" s="41"/>
      <c r="M238" s="207" t="s">
        <v>18</v>
      </c>
      <c r="N238" s="208" t="s">
        <v>43</v>
      </c>
      <c r="O238" s="81"/>
      <c r="P238" s="209">
        <f>O238*H238</f>
        <v>0</v>
      </c>
      <c r="Q238" s="209">
        <v>0</v>
      </c>
      <c r="R238" s="209">
        <f>Q238*H238</f>
        <v>0</v>
      </c>
      <c r="S238" s="209">
        <v>0</v>
      </c>
      <c r="T238" s="21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1" t="s">
        <v>128</v>
      </c>
      <c r="AT238" s="211" t="s">
        <v>123</v>
      </c>
      <c r="AU238" s="211" t="s">
        <v>80</v>
      </c>
      <c r="AY238" s="14" t="s">
        <v>120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4" t="s">
        <v>80</v>
      </c>
      <c r="BK238" s="212">
        <f>ROUND(I238*H238,2)</f>
        <v>0</v>
      </c>
      <c r="BL238" s="14" t="s">
        <v>128</v>
      </c>
      <c r="BM238" s="211" t="s">
        <v>722</v>
      </c>
    </row>
    <row r="239" s="2" customFormat="1">
      <c r="A239" s="35"/>
      <c r="B239" s="36"/>
      <c r="C239" s="201" t="s">
        <v>723</v>
      </c>
      <c r="D239" s="201" t="s">
        <v>123</v>
      </c>
      <c r="E239" s="202" t="s">
        <v>724</v>
      </c>
      <c r="F239" s="203" t="s">
        <v>725</v>
      </c>
      <c r="G239" s="204" t="s">
        <v>140</v>
      </c>
      <c r="H239" s="205">
        <v>4</v>
      </c>
      <c r="I239" s="206"/>
      <c r="J239" s="205">
        <f>ROUND(I239*H239,2)</f>
        <v>0</v>
      </c>
      <c r="K239" s="203" t="s">
        <v>127</v>
      </c>
      <c r="L239" s="41"/>
      <c r="M239" s="207" t="s">
        <v>18</v>
      </c>
      <c r="N239" s="208" t="s">
        <v>43</v>
      </c>
      <c r="O239" s="81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1" t="s">
        <v>128</v>
      </c>
      <c r="AT239" s="211" t="s">
        <v>123</v>
      </c>
      <c r="AU239" s="211" t="s">
        <v>80</v>
      </c>
      <c r="AY239" s="14" t="s">
        <v>120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4" t="s">
        <v>80</v>
      </c>
      <c r="BK239" s="212">
        <f>ROUND(I239*H239,2)</f>
        <v>0</v>
      </c>
      <c r="BL239" s="14" t="s">
        <v>128</v>
      </c>
      <c r="BM239" s="211" t="s">
        <v>726</v>
      </c>
    </row>
    <row r="240" s="2" customFormat="1">
      <c r="A240" s="35"/>
      <c r="B240" s="36"/>
      <c r="C240" s="201" t="s">
        <v>727</v>
      </c>
      <c r="D240" s="201" t="s">
        <v>123</v>
      </c>
      <c r="E240" s="202" t="s">
        <v>728</v>
      </c>
      <c r="F240" s="203" t="s">
        <v>729</v>
      </c>
      <c r="G240" s="204" t="s">
        <v>140</v>
      </c>
      <c r="H240" s="205">
        <v>2</v>
      </c>
      <c r="I240" s="206"/>
      <c r="J240" s="205">
        <f>ROUND(I240*H240,2)</f>
        <v>0</v>
      </c>
      <c r="K240" s="203" t="s">
        <v>127</v>
      </c>
      <c r="L240" s="41"/>
      <c r="M240" s="207" t="s">
        <v>18</v>
      </c>
      <c r="N240" s="208" t="s">
        <v>43</v>
      </c>
      <c r="O240" s="81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1" t="s">
        <v>128</v>
      </c>
      <c r="AT240" s="211" t="s">
        <v>123</v>
      </c>
      <c r="AU240" s="211" t="s">
        <v>80</v>
      </c>
      <c r="AY240" s="14" t="s">
        <v>120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4" t="s">
        <v>80</v>
      </c>
      <c r="BK240" s="212">
        <f>ROUND(I240*H240,2)</f>
        <v>0</v>
      </c>
      <c r="BL240" s="14" t="s">
        <v>128</v>
      </c>
      <c r="BM240" s="211" t="s">
        <v>730</v>
      </c>
    </row>
    <row r="241" s="2" customFormat="1" ht="44.25" customHeight="1">
      <c r="A241" s="35"/>
      <c r="B241" s="36"/>
      <c r="C241" s="201" t="s">
        <v>731</v>
      </c>
      <c r="D241" s="201" t="s">
        <v>123</v>
      </c>
      <c r="E241" s="202" t="s">
        <v>732</v>
      </c>
      <c r="F241" s="203" t="s">
        <v>733</v>
      </c>
      <c r="G241" s="204" t="s">
        <v>140</v>
      </c>
      <c r="H241" s="205">
        <v>4</v>
      </c>
      <c r="I241" s="206"/>
      <c r="J241" s="205">
        <f>ROUND(I241*H241,2)</f>
        <v>0</v>
      </c>
      <c r="K241" s="203" t="s">
        <v>127</v>
      </c>
      <c r="L241" s="41"/>
      <c r="M241" s="207" t="s">
        <v>18</v>
      </c>
      <c r="N241" s="208" t="s">
        <v>43</v>
      </c>
      <c r="O241" s="81"/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1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1" t="s">
        <v>128</v>
      </c>
      <c r="AT241" s="211" t="s">
        <v>123</v>
      </c>
      <c r="AU241" s="211" t="s">
        <v>80</v>
      </c>
      <c r="AY241" s="14" t="s">
        <v>120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4" t="s">
        <v>80</v>
      </c>
      <c r="BK241" s="212">
        <f>ROUND(I241*H241,2)</f>
        <v>0</v>
      </c>
      <c r="BL241" s="14" t="s">
        <v>128</v>
      </c>
      <c r="BM241" s="211" t="s">
        <v>734</v>
      </c>
    </row>
    <row r="242" s="2" customFormat="1">
      <c r="A242" s="35"/>
      <c r="B242" s="36"/>
      <c r="C242" s="201" t="s">
        <v>735</v>
      </c>
      <c r="D242" s="201" t="s">
        <v>123</v>
      </c>
      <c r="E242" s="202" t="s">
        <v>736</v>
      </c>
      <c r="F242" s="203" t="s">
        <v>737</v>
      </c>
      <c r="G242" s="204" t="s">
        <v>313</v>
      </c>
      <c r="H242" s="205">
        <v>2440</v>
      </c>
      <c r="I242" s="206"/>
      <c r="J242" s="205">
        <f>ROUND(I242*H242,2)</f>
        <v>0</v>
      </c>
      <c r="K242" s="203" t="s">
        <v>127</v>
      </c>
      <c r="L242" s="41"/>
      <c r="M242" s="207" t="s">
        <v>18</v>
      </c>
      <c r="N242" s="208" t="s">
        <v>43</v>
      </c>
      <c r="O242" s="81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1" t="s">
        <v>128</v>
      </c>
      <c r="AT242" s="211" t="s">
        <v>123</v>
      </c>
      <c r="AU242" s="211" t="s">
        <v>80</v>
      </c>
      <c r="AY242" s="14" t="s">
        <v>120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14" t="s">
        <v>80</v>
      </c>
      <c r="BK242" s="212">
        <f>ROUND(I242*H242,2)</f>
        <v>0</v>
      </c>
      <c r="BL242" s="14" t="s">
        <v>128</v>
      </c>
      <c r="BM242" s="211" t="s">
        <v>738</v>
      </c>
    </row>
    <row r="243" s="2" customFormat="1" ht="55.5" customHeight="1">
      <c r="A243" s="35"/>
      <c r="B243" s="36"/>
      <c r="C243" s="201" t="s">
        <v>739</v>
      </c>
      <c r="D243" s="201" t="s">
        <v>123</v>
      </c>
      <c r="E243" s="202" t="s">
        <v>740</v>
      </c>
      <c r="F243" s="203" t="s">
        <v>741</v>
      </c>
      <c r="G243" s="204" t="s">
        <v>140</v>
      </c>
      <c r="H243" s="205">
        <v>8</v>
      </c>
      <c r="I243" s="206"/>
      <c r="J243" s="205">
        <f>ROUND(I243*H243,2)</f>
        <v>0</v>
      </c>
      <c r="K243" s="203" t="s">
        <v>127</v>
      </c>
      <c r="L243" s="41"/>
      <c r="M243" s="207" t="s">
        <v>18</v>
      </c>
      <c r="N243" s="208" t="s">
        <v>43</v>
      </c>
      <c r="O243" s="81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1" t="s">
        <v>128</v>
      </c>
      <c r="AT243" s="211" t="s">
        <v>123</v>
      </c>
      <c r="AU243" s="211" t="s">
        <v>80</v>
      </c>
      <c r="AY243" s="14" t="s">
        <v>120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4" t="s">
        <v>80</v>
      </c>
      <c r="BK243" s="212">
        <f>ROUND(I243*H243,2)</f>
        <v>0</v>
      </c>
      <c r="BL243" s="14" t="s">
        <v>128</v>
      </c>
      <c r="BM243" s="211" t="s">
        <v>742</v>
      </c>
    </row>
    <row r="244" s="2" customFormat="1">
      <c r="A244" s="35"/>
      <c r="B244" s="36"/>
      <c r="C244" s="201" t="s">
        <v>743</v>
      </c>
      <c r="D244" s="201" t="s">
        <v>123</v>
      </c>
      <c r="E244" s="202" t="s">
        <v>744</v>
      </c>
      <c r="F244" s="203" t="s">
        <v>745</v>
      </c>
      <c r="G244" s="204" t="s">
        <v>140</v>
      </c>
      <c r="H244" s="205">
        <v>4</v>
      </c>
      <c r="I244" s="206"/>
      <c r="J244" s="205">
        <f>ROUND(I244*H244,2)</f>
        <v>0</v>
      </c>
      <c r="K244" s="203" t="s">
        <v>127</v>
      </c>
      <c r="L244" s="41"/>
      <c r="M244" s="207" t="s">
        <v>18</v>
      </c>
      <c r="N244" s="208" t="s">
        <v>43</v>
      </c>
      <c r="O244" s="81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1" t="s">
        <v>128</v>
      </c>
      <c r="AT244" s="211" t="s">
        <v>123</v>
      </c>
      <c r="AU244" s="211" t="s">
        <v>80</v>
      </c>
      <c r="AY244" s="14" t="s">
        <v>120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4" t="s">
        <v>80</v>
      </c>
      <c r="BK244" s="212">
        <f>ROUND(I244*H244,2)</f>
        <v>0</v>
      </c>
      <c r="BL244" s="14" t="s">
        <v>128</v>
      </c>
      <c r="BM244" s="211" t="s">
        <v>746</v>
      </c>
    </row>
    <row r="245" s="2" customFormat="1">
      <c r="A245" s="35"/>
      <c r="B245" s="36"/>
      <c r="C245" s="201" t="s">
        <v>747</v>
      </c>
      <c r="D245" s="201" t="s">
        <v>123</v>
      </c>
      <c r="E245" s="202" t="s">
        <v>748</v>
      </c>
      <c r="F245" s="203" t="s">
        <v>749</v>
      </c>
      <c r="G245" s="204" t="s">
        <v>140</v>
      </c>
      <c r="H245" s="205">
        <v>4</v>
      </c>
      <c r="I245" s="206"/>
      <c r="J245" s="205">
        <f>ROUND(I245*H245,2)</f>
        <v>0</v>
      </c>
      <c r="K245" s="203" t="s">
        <v>127</v>
      </c>
      <c r="L245" s="41"/>
      <c r="M245" s="207" t="s">
        <v>18</v>
      </c>
      <c r="N245" s="208" t="s">
        <v>43</v>
      </c>
      <c r="O245" s="81"/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1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1" t="s">
        <v>128</v>
      </c>
      <c r="AT245" s="211" t="s">
        <v>123</v>
      </c>
      <c r="AU245" s="211" t="s">
        <v>80</v>
      </c>
      <c r="AY245" s="14" t="s">
        <v>120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4" t="s">
        <v>80</v>
      </c>
      <c r="BK245" s="212">
        <f>ROUND(I245*H245,2)</f>
        <v>0</v>
      </c>
      <c r="BL245" s="14" t="s">
        <v>128</v>
      </c>
      <c r="BM245" s="211" t="s">
        <v>750</v>
      </c>
    </row>
    <row r="246" s="2" customFormat="1" ht="16.5" customHeight="1">
      <c r="A246" s="35"/>
      <c r="B246" s="36"/>
      <c r="C246" s="201" t="s">
        <v>751</v>
      </c>
      <c r="D246" s="201" t="s">
        <v>123</v>
      </c>
      <c r="E246" s="202" t="s">
        <v>752</v>
      </c>
      <c r="F246" s="203" t="s">
        <v>753</v>
      </c>
      <c r="G246" s="204" t="s">
        <v>132</v>
      </c>
      <c r="H246" s="205">
        <v>40</v>
      </c>
      <c r="I246" s="206"/>
      <c r="J246" s="205">
        <f>ROUND(I246*H246,2)</f>
        <v>0</v>
      </c>
      <c r="K246" s="203" t="s">
        <v>127</v>
      </c>
      <c r="L246" s="41"/>
      <c r="M246" s="207" t="s">
        <v>18</v>
      </c>
      <c r="N246" s="208" t="s">
        <v>43</v>
      </c>
      <c r="O246" s="81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1" t="s">
        <v>128</v>
      </c>
      <c r="AT246" s="211" t="s">
        <v>123</v>
      </c>
      <c r="AU246" s="211" t="s">
        <v>80</v>
      </c>
      <c r="AY246" s="14" t="s">
        <v>120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4" t="s">
        <v>80</v>
      </c>
      <c r="BK246" s="212">
        <f>ROUND(I246*H246,2)</f>
        <v>0</v>
      </c>
      <c r="BL246" s="14" t="s">
        <v>128</v>
      </c>
      <c r="BM246" s="211" t="s">
        <v>754</v>
      </c>
    </row>
    <row r="247" s="2" customFormat="1">
      <c r="A247" s="35"/>
      <c r="B247" s="36"/>
      <c r="C247" s="201" t="s">
        <v>755</v>
      </c>
      <c r="D247" s="201" t="s">
        <v>123</v>
      </c>
      <c r="E247" s="202" t="s">
        <v>756</v>
      </c>
      <c r="F247" s="203" t="s">
        <v>757</v>
      </c>
      <c r="G247" s="204" t="s">
        <v>132</v>
      </c>
      <c r="H247" s="205">
        <v>1718</v>
      </c>
      <c r="I247" s="206"/>
      <c r="J247" s="205">
        <f>ROUND(I247*H247,2)</f>
        <v>0</v>
      </c>
      <c r="K247" s="203" t="s">
        <v>127</v>
      </c>
      <c r="L247" s="41"/>
      <c r="M247" s="207" t="s">
        <v>18</v>
      </c>
      <c r="N247" s="208" t="s">
        <v>43</v>
      </c>
      <c r="O247" s="81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1" t="s">
        <v>128</v>
      </c>
      <c r="AT247" s="211" t="s">
        <v>123</v>
      </c>
      <c r="AU247" s="211" t="s">
        <v>80</v>
      </c>
      <c r="AY247" s="14" t="s">
        <v>120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4" t="s">
        <v>80</v>
      </c>
      <c r="BK247" s="212">
        <f>ROUND(I247*H247,2)</f>
        <v>0</v>
      </c>
      <c r="BL247" s="14" t="s">
        <v>128</v>
      </c>
      <c r="BM247" s="211" t="s">
        <v>758</v>
      </c>
    </row>
    <row r="248" s="2" customFormat="1" ht="101.25" customHeight="1">
      <c r="A248" s="35"/>
      <c r="B248" s="36"/>
      <c r="C248" s="201" t="s">
        <v>759</v>
      </c>
      <c r="D248" s="201" t="s">
        <v>123</v>
      </c>
      <c r="E248" s="202" t="s">
        <v>760</v>
      </c>
      <c r="F248" s="203" t="s">
        <v>761</v>
      </c>
      <c r="G248" s="204" t="s">
        <v>140</v>
      </c>
      <c r="H248" s="205">
        <v>1</v>
      </c>
      <c r="I248" s="206"/>
      <c r="J248" s="205">
        <f>ROUND(I248*H248,2)</f>
        <v>0</v>
      </c>
      <c r="K248" s="203" t="s">
        <v>127</v>
      </c>
      <c r="L248" s="41"/>
      <c r="M248" s="207" t="s">
        <v>18</v>
      </c>
      <c r="N248" s="208" t="s">
        <v>43</v>
      </c>
      <c r="O248" s="81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1" t="s">
        <v>128</v>
      </c>
      <c r="AT248" s="211" t="s">
        <v>123</v>
      </c>
      <c r="AU248" s="211" t="s">
        <v>80</v>
      </c>
      <c r="AY248" s="14" t="s">
        <v>120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4" t="s">
        <v>80</v>
      </c>
      <c r="BK248" s="212">
        <f>ROUND(I248*H248,2)</f>
        <v>0</v>
      </c>
      <c r="BL248" s="14" t="s">
        <v>128</v>
      </c>
      <c r="BM248" s="211" t="s">
        <v>762</v>
      </c>
    </row>
    <row r="249" s="2" customFormat="1" ht="33" customHeight="1">
      <c r="A249" s="35"/>
      <c r="B249" s="36"/>
      <c r="C249" s="201" t="s">
        <v>763</v>
      </c>
      <c r="D249" s="201" t="s">
        <v>123</v>
      </c>
      <c r="E249" s="202" t="s">
        <v>764</v>
      </c>
      <c r="F249" s="203" t="s">
        <v>765</v>
      </c>
      <c r="G249" s="204" t="s">
        <v>140</v>
      </c>
      <c r="H249" s="205">
        <v>3</v>
      </c>
      <c r="I249" s="206"/>
      <c r="J249" s="205">
        <f>ROUND(I249*H249,2)</f>
        <v>0</v>
      </c>
      <c r="K249" s="203" t="s">
        <v>127</v>
      </c>
      <c r="L249" s="41"/>
      <c r="M249" s="207" t="s">
        <v>18</v>
      </c>
      <c r="N249" s="208" t="s">
        <v>43</v>
      </c>
      <c r="O249" s="81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1" t="s">
        <v>128</v>
      </c>
      <c r="AT249" s="211" t="s">
        <v>123</v>
      </c>
      <c r="AU249" s="211" t="s">
        <v>80</v>
      </c>
      <c r="AY249" s="14" t="s">
        <v>120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4" t="s">
        <v>80</v>
      </c>
      <c r="BK249" s="212">
        <f>ROUND(I249*H249,2)</f>
        <v>0</v>
      </c>
      <c r="BL249" s="14" t="s">
        <v>128</v>
      </c>
      <c r="BM249" s="211" t="s">
        <v>766</v>
      </c>
    </row>
    <row r="250" s="2" customFormat="1" ht="114.9" customHeight="1">
      <c r="A250" s="35"/>
      <c r="B250" s="36"/>
      <c r="C250" s="201" t="s">
        <v>767</v>
      </c>
      <c r="D250" s="201" t="s">
        <v>123</v>
      </c>
      <c r="E250" s="202" t="s">
        <v>768</v>
      </c>
      <c r="F250" s="203" t="s">
        <v>769</v>
      </c>
      <c r="G250" s="204" t="s">
        <v>140</v>
      </c>
      <c r="H250" s="205">
        <v>1</v>
      </c>
      <c r="I250" s="206"/>
      <c r="J250" s="205">
        <f>ROUND(I250*H250,2)</f>
        <v>0</v>
      </c>
      <c r="K250" s="203" t="s">
        <v>127</v>
      </c>
      <c r="L250" s="41"/>
      <c r="M250" s="207" t="s">
        <v>18</v>
      </c>
      <c r="N250" s="208" t="s">
        <v>43</v>
      </c>
      <c r="O250" s="81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1" t="s">
        <v>128</v>
      </c>
      <c r="AT250" s="211" t="s">
        <v>123</v>
      </c>
      <c r="AU250" s="211" t="s">
        <v>80</v>
      </c>
      <c r="AY250" s="14" t="s">
        <v>120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4" t="s">
        <v>80</v>
      </c>
      <c r="BK250" s="212">
        <f>ROUND(I250*H250,2)</f>
        <v>0</v>
      </c>
      <c r="BL250" s="14" t="s">
        <v>128</v>
      </c>
      <c r="BM250" s="211" t="s">
        <v>770</v>
      </c>
    </row>
    <row r="251" s="2" customFormat="1">
      <c r="A251" s="35"/>
      <c r="B251" s="36"/>
      <c r="C251" s="201" t="s">
        <v>771</v>
      </c>
      <c r="D251" s="201" t="s">
        <v>123</v>
      </c>
      <c r="E251" s="202" t="s">
        <v>772</v>
      </c>
      <c r="F251" s="203" t="s">
        <v>773</v>
      </c>
      <c r="G251" s="204" t="s">
        <v>140</v>
      </c>
      <c r="H251" s="205">
        <v>12</v>
      </c>
      <c r="I251" s="206"/>
      <c r="J251" s="205">
        <f>ROUND(I251*H251,2)</f>
        <v>0</v>
      </c>
      <c r="K251" s="203" t="s">
        <v>127</v>
      </c>
      <c r="L251" s="41"/>
      <c r="M251" s="207" t="s">
        <v>18</v>
      </c>
      <c r="N251" s="208" t="s">
        <v>43</v>
      </c>
      <c r="O251" s="81"/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1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1" t="s">
        <v>128</v>
      </c>
      <c r="AT251" s="211" t="s">
        <v>123</v>
      </c>
      <c r="AU251" s="211" t="s">
        <v>80</v>
      </c>
      <c r="AY251" s="14" t="s">
        <v>120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4" t="s">
        <v>80</v>
      </c>
      <c r="BK251" s="212">
        <f>ROUND(I251*H251,2)</f>
        <v>0</v>
      </c>
      <c r="BL251" s="14" t="s">
        <v>128</v>
      </c>
      <c r="BM251" s="211" t="s">
        <v>774</v>
      </c>
    </row>
    <row r="252" s="2" customFormat="1" ht="101.25" customHeight="1">
      <c r="A252" s="35"/>
      <c r="B252" s="36"/>
      <c r="C252" s="201" t="s">
        <v>775</v>
      </c>
      <c r="D252" s="201" t="s">
        <v>123</v>
      </c>
      <c r="E252" s="202" t="s">
        <v>776</v>
      </c>
      <c r="F252" s="203" t="s">
        <v>777</v>
      </c>
      <c r="G252" s="204" t="s">
        <v>140</v>
      </c>
      <c r="H252" s="205">
        <v>1</v>
      </c>
      <c r="I252" s="206"/>
      <c r="J252" s="205">
        <f>ROUND(I252*H252,2)</f>
        <v>0</v>
      </c>
      <c r="K252" s="203" t="s">
        <v>127</v>
      </c>
      <c r="L252" s="41"/>
      <c r="M252" s="207" t="s">
        <v>18</v>
      </c>
      <c r="N252" s="208" t="s">
        <v>43</v>
      </c>
      <c r="O252" s="81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1" t="s">
        <v>128</v>
      </c>
      <c r="AT252" s="211" t="s">
        <v>123</v>
      </c>
      <c r="AU252" s="211" t="s">
        <v>80</v>
      </c>
      <c r="AY252" s="14" t="s">
        <v>120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4" t="s">
        <v>80</v>
      </c>
      <c r="BK252" s="212">
        <f>ROUND(I252*H252,2)</f>
        <v>0</v>
      </c>
      <c r="BL252" s="14" t="s">
        <v>128</v>
      </c>
      <c r="BM252" s="211" t="s">
        <v>778</v>
      </c>
    </row>
    <row r="253" s="2" customFormat="1" ht="101.25" customHeight="1">
      <c r="A253" s="35"/>
      <c r="B253" s="36"/>
      <c r="C253" s="201" t="s">
        <v>779</v>
      </c>
      <c r="D253" s="201" t="s">
        <v>123</v>
      </c>
      <c r="E253" s="202" t="s">
        <v>780</v>
      </c>
      <c r="F253" s="203" t="s">
        <v>781</v>
      </c>
      <c r="G253" s="204" t="s">
        <v>140</v>
      </c>
      <c r="H253" s="205">
        <v>6</v>
      </c>
      <c r="I253" s="206"/>
      <c r="J253" s="205">
        <f>ROUND(I253*H253,2)</f>
        <v>0</v>
      </c>
      <c r="K253" s="203" t="s">
        <v>127</v>
      </c>
      <c r="L253" s="41"/>
      <c r="M253" s="207" t="s">
        <v>18</v>
      </c>
      <c r="N253" s="208" t="s">
        <v>43</v>
      </c>
      <c r="O253" s="81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1" t="s">
        <v>128</v>
      </c>
      <c r="AT253" s="211" t="s">
        <v>123</v>
      </c>
      <c r="AU253" s="211" t="s">
        <v>80</v>
      </c>
      <c r="AY253" s="14" t="s">
        <v>120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4" t="s">
        <v>80</v>
      </c>
      <c r="BK253" s="212">
        <f>ROUND(I253*H253,2)</f>
        <v>0</v>
      </c>
      <c r="BL253" s="14" t="s">
        <v>128</v>
      </c>
      <c r="BM253" s="211" t="s">
        <v>782</v>
      </c>
    </row>
    <row r="254" s="2" customFormat="1" ht="44.25" customHeight="1">
      <c r="A254" s="35"/>
      <c r="B254" s="36"/>
      <c r="C254" s="201" t="s">
        <v>783</v>
      </c>
      <c r="D254" s="201" t="s">
        <v>123</v>
      </c>
      <c r="E254" s="202" t="s">
        <v>784</v>
      </c>
      <c r="F254" s="203" t="s">
        <v>785</v>
      </c>
      <c r="G254" s="204" t="s">
        <v>786</v>
      </c>
      <c r="H254" s="205">
        <v>2</v>
      </c>
      <c r="I254" s="206"/>
      <c r="J254" s="205">
        <f>ROUND(I254*H254,2)</f>
        <v>0</v>
      </c>
      <c r="K254" s="203" t="s">
        <v>127</v>
      </c>
      <c r="L254" s="41"/>
      <c r="M254" s="207" t="s">
        <v>18</v>
      </c>
      <c r="N254" s="208" t="s">
        <v>43</v>
      </c>
      <c r="O254" s="81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1" t="s">
        <v>128</v>
      </c>
      <c r="AT254" s="211" t="s">
        <v>123</v>
      </c>
      <c r="AU254" s="211" t="s">
        <v>80</v>
      </c>
      <c r="AY254" s="14" t="s">
        <v>120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4" t="s">
        <v>80</v>
      </c>
      <c r="BK254" s="212">
        <f>ROUND(I254*H254,2)</f>
        <v>0</v>
      </c>
      <c r="BL254" s="14" t="s">
        <v>128</v>
      </c>
      <c r="BM254" s="211" t="s">
        <v>787</v>
      </c>
    </row>
    <row r="255" s="2" customFormat="1">
      <c r="A255" s="35"/>
      <c r="B255" s="36"/>
      <c r="C255" s="201" t="s">
        <v>788</v>
      </c>
      <c r="D255" s="201" t="s">
        <v>123</v>
      </c>
      <c r="E255" s="202" t="s">
        <v>789</v>
      </c>
      <c r="F255" s="203" t="s">
        <v>790</v>
      </c>
      <c r="G255" s="204" t="s">
        <v>140</v>
      </c>
      <c r="H255" s="205">
        <v>65</v>
      </c>
      <c r="I255" s="206"/>
      <c r="J255" s="205">
        <f>ROUND(I255*H255,2)</f>
        <v>0</v>
      </c>
      <c r="K255" s="203" t="s">
        <v>127</v>
      </c>
      <c r="L255" s="41"/>
      <c r="M255" s="207" t="s">
        <v>18</v>
      </c>
      <c r="N255" s="208" t="s">
        <v>43</v>
      </c>
      <c r="O255" s="81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1" t="s">
        <v>128</v>
      </c>
      <c r="AT255" s="211" t="s">
        <v>123</v>
      </c>
      <c r="AU255" s="211" t="s">
        <v>80</v>
      </c>
      <c r="AY255" s="14" t="s">
        <v>120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4" t="s">
        <v>80</v>
      </c>
      <c r="BK255" s="212">
        <f>ROUND(I255*H255,2)</f>
        <v>0</v>
      </c>
      <c r="BL255" s="14" t="s">
        <v>128</v>
      </c>
      <c r="BM255" s="211" t="s">
        <v>791</v>
      </c>
    </row>
    <row r="256" s="2" customFormat="1" ht="78" customHeight="1">
      <c r="A256" s="35"/>
      <c r="B256" s="36"/>
      <c r="C256" s="201" t="s">
        <v>792</v>
      </c>
      <c r="D256" s="201" t="s">
        <v>123</v>
      </c>
      <c r="E256" s="202" t="s">
        <v>793</v>
      </c>
      <c r="F256" s="203" t="s">
        <v>794</v>
      </c>
      <c r="G256" s="204" t="s">
        <v>132</v>
      </c>
      <c r="H256" s="205">
        <v>120</v>
      </c>
      <c r="I256" s="206"/>
      <c r="J256" s="205">
        <f>ROUND(I256*H256,2)</f>
        <v>0</v>
      </c>
      <c r="K256" s="203" t="s">
        <v>127</v>
      </c>
      <c r="L256" s="41"/>
      <c r="M256" s="207" t="s">
        <v>18</v>
      </c>
      <c r="N256" s="208" t="s">
        <v>43</v>
      </c>
      <c r="O256" s="81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1" t="s">
        <v>128</v>
      </c>
      <c r="AT256" s="211" t="s">
        <v>123</v>
      </c>
      <c r="AU256" s="211" t="s">
        <v>80</v>
      </c>
      <c r="AY256" s="14" t="s">
        <v>120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4" t="s">
        <v>80</v>
      </c>
      <c r="BK256" s="212">
        <f>ROUND(I256*H256,2)</f>
        <v>0</v>
      </c>
      <c r="BL256" s="14" t="s">
        <v>128</v>
      </c>
      <c r="BM256" s="211" t="s">
        <v>795</v>
      </c>
    </row>
    <row r="257" s="2" customFormat="1" ht="44.25" customHeight="1">
      <c r="A257" s="35"/>
      <c r="B257" s="36"/>
      <c r="C257" s="201" t="s">
        <v>796</v>
      </c>
      <c r="D257" s="201" t="s">
        <v>123</v>
      </c>
      <c r="E257" s="202" t="s">
        <v>797</v>
      </c>
      <c r="F257" s="203" t="s">
        <v>798</v>
      </c>
      <c r="G257" s="204" t="s">
        <v>140</v>
      </c>
      <c r="H257" s="205">
        <v>2</v>
      </c>
      <c r="I257" s="206"/>
      <c r="J257" s="205">
        <f>ROUND(I257*H257,2)</f>
        <v>0</v>
      </c>
      <c r="K257" s="203" t="s">
        <v>127</v>
      </c>
      <c r="L257" s="41"/>
      <c r="M257" s="207" t="s">
        <v>18</v>
      </c>
      <c r="N257" s="208" t="s">
        <v>43</v>
      </c>
      <c r="O257" s="81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1" t="s">
        <v>128</v>
      </c>
      <c r="AT257" s="211" t="s">
        <v>123</v>
      </c>
      <c r="AU257" s="211" t="s">
        <v>80</v>
      </c>
      <c r="AY257" s="14" t="s">
        <v>120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4" t="s">
        <v>80</v>
      </c>
      <c r="BK257" s="212">
        <f>ROUND(I257*H257,2)</f>
        <v>0</v>
      </c>
      <c r="BL257" s="14" t="s">
        <v>128</v>
      </c>
      <c r="BM257" s="211" t="s">
        <v>799</v>
      </c>
    </row>
    <row r="258" s="2" customFormat="1">
      <c r="A258" s="35"/>
      <c r="B258" s="36"/>
      <c r="C258" s="201" t="s">
        <v>800</v>
      </c>
      <c r="D258" s="201" t="s">
        <v>123</v>
      </c>
      <c r="E258" s="202" t="s">
        <v>801</v>
      </c>
      <c r="F258" s="203" t="s">
        <v>802</v>
      </c>
      <c r="G258" s="204" t="s">
        <v>140</v>
      </c>
      <c r="H258" s="205">
        <v>8</v>
      </c>
      <c r="I258" s="206"/>
      <c r="J258" s="205">
        <f>ROUND(I258*H258,2)</f>
        <v>0</v>
      </c>
      <c r="K258" s="203" t="s">
        <v>127</v>
      </c>
      <c r="L258" s="41"/>
      <c r="M258" s="207" t="s">
        <v>18</v>
      </c>
      <c r="N258" s="208" t="s">
        <v>43</v>
      </c>
      <c r="O258" s="81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1" t="s">
        <v>128</v>
      </c>
      <c r="AT258" s="211" t="s">
        <v>123</v>
      </c>
      <c r="AU258" s="211" t="s">
        <v>80</v>
      </c>
      <c r="AY258" s="14" t="s">
        <v>120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4" t="s">
        <v>80</v>
      </c>
      <c r="BK258" s="212">
        <f>ROUND(I258*H258,2)</f>
        <v>0</v>
      </c>
      <c r="BL258" s="14" t="s">
        <v>128</v>
      </c>
      <c r="BM258" s="211" t="s">
        <v>803</v>
      </c>
    </row>
    <row r="259" s="2" customFormat="1" ht="16.5" customHeight="1">
      <c r="A259" s="35"/>
      <c r="B259" s="36"/>
      <c r="C259" s="201" t="s">
        <v>804</v>
      </c>
      <c r="D259" s="201" t="s">
        <v>123</v>
      </c>
      <c r="E259" s="202" t="s">
        <v>805</v>
      </c>
      <c r="F259" s="203" t="s">
        <v>806</v>
      </c>
      <c r="G259" s="204" t="s">
        <v>126</v>
      </c>
      <c r="H259" s="205">
        <v>514</v>
      </c>
      <c r="I259" s="206"/>
      <c r="J259" s="205">
        <f>ROUND(I259*H259,2)</f>
        <v>0</v>
      </c>
      <c r="K259" s="203" t="s">
        <v>127</v>
      </c>
      <c r="L259" s="41"/>
      <c r="M259" s="207" t="s">
        <v>18</v>
      </c>
      <c r="N259" s="208" t="s">
        <v>43</v>
      </c>
      <c r="O259" s="81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1" t="s">
        <v>128</v>
      </c>
      <c r="AT259" s="211" t="s">
        <v>123</v>
      </c>
      <c r="AU259" s="211" t="s">
        <v>80</v>
      </c>
      <c r="AY259" s="14" t="s">
        <v>120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4" t="s">
        <v>80</v>
      </c>
      <c r="BK259" s="212">
        <f>ROUND(I259*H259,2)</f>
        <v>0</v>
      </c>
      <c r="BL259" s="14" t="s">
        <v>128</v>
      </c>
      <c r="BM259" s="211" t="s">
        <v>807</v>
      </c>
    </row>
    <row r="260" s="2" customFormat="1">
      <c r="A260" s="35"/>
      <c r="B260" s="36"/>
      <c r="C260" s="213" t="s">
        <v>808</v>
      </c>
      <c r="D260" s="213" t="s">
        <v>170</v>
      </c>
      <c r="E260" s="214" t="s">
        <v>809</v>
      </c>
      <c r="F260" s="215" t="s">
        <v>810</v>
      </c>
      <c r="G260" s="216" t="s">
        <v>126</v>
      </c>
      <c r="H260" s="217">
        <v>514</v>
      </c>
      <c r="I260" s="218"/>
      <c r="J260" s="217">
        <f>ROUND(I260*H260,2)</f>
        <v>0</v>
      </c>
      <c r="K260" s="215" t="s">
        <v>127</v>
      </c>
      <c r="L260" s="219"/>
      <c r="M260" s="220" t="s">
        <v>18</v>
      </c>
      <c r="N260" s="221" t="s">
        <v>43</v>
      </c>
      <c r="O260" s="81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1" t="s">
        <v>175</v>
      </c>
      <c r="AT260" s="211" t="s">
        <v>170</v>
      </c>
      <c r="AU260" s="211" t="s">
        <v>80</v>
      </c>
      <c r="AY260" s="14" t="s">
        <v>120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4" t="s">
        <v>80</v>
      </c>
      <c r="BK260" s="212">
        <f>ROUND(I260*H260,2)</f>
        <v>0</v>
      </c>
      <c r="BL260" s="14" t="s">
        <v>128</v>
      </c>
      <c r="BM260" s="211" t="s">
        <v>811</v>
      </c>
    </row>
    <row r="261" s="2" customFormat="1" ht="33" customHeight="1">
      <c r="A261" s="35"/>
      <c r="B261" s="36"/>
      <c r="C261" s="201" t="s">
        <v>812</v>
      </c>
      <c r="D261" s="201" t="s">
        <v>123</v>
      </c>
      <c r="E261" s="202" t="s">
        <v>813</v>
      </c>
      <c r="F261" s="203" t="s">
        <v>814</v>
      </c>
      <c r="G261" s="204" t="s">
        <v>140</v>
      </c>
      <c r="H261" s="205">
        <v>4</v>
      </c>
      <c r="I261" s="206"/>
      <c r="J261" s="205">
        <f>ROUND(I261*H261,2)</f>
        <v>0</v>
      </c>
      <c r="K261" s="203" t="s">
        <v>127</v>
      </c>
      <c r="L261" s="41"/>
      <c r="M261" s="207" t="s">
        <v>18</v>
      </c>
      <c r="N261" s="208" t="s">
        <v>43</v>
      </c>
      <c r="O261" s="81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1" t="s">
        <v>128</v>
      </c>
      <c r="AT261" s="211" t="s">
        <v>123</v>
      </c>
      <c r="AU261" s="211" t="s">
        <v>80</v>
      </c>
      <c r="AY261" s="14" t="s">
        <v>120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4" t="s">
        <v>80</v>
      </c>
      <c r="BK261" s="212">
        <f>ROUND(I261*H261,2)</f>
        <v>0</v>
      </c>
      <c r="BL261" s="14" t="s">
        <v>128</v>
      </c>
      <c r="BM261" s="211" t="s">
        <v>815</v>
      </c>
    </row>
    <row r="262" s="2" customFormat="1" ht="189.75" customHeight="1">
      <c r="A262" s="35"/>
      <c r="B262" s="36"/>
      <c r="C262" s="201" t="s">
        <v>816</v>
      </c>
      <c r="D262" s="201" t="s">
        <v>123</v>
      </c>
      <c r="E262" s="202" t="s">
        <v>817</v>
      </c>
      <c r="F262" s="203" t="s">
        <v>818</v>
      </c>
      <c r="G262" s="204" t="s">
        <v>157</v>
      </c>
      <c r="H262" s="205">
        <v>1373</v>
      </c>
      <c r="I262" s="206"/>
      <c r="J262" s="205">
        <f>ROUND(I262*H262,2)</f>
        <v>0</v>
      </c>
      <c r="K262" s="203" t="s">
        <v>127</v>
      </c>
      <c r="L262" s="41"/>
      <c r="M262" s="207" t="s">
        <v>18</v>
      </c>
      <c r="N262" s="208" t="s">
        <v>43</v>
      </c>
      <c r="O262" s="81"/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1" t="s">
        <v>128</v>
      </c>
      <c r="AT262" s="211" t="s">
        <v>123</v>
      </c>
      <c r="AU262" s="211" t="s">
        <v>80</v>
      </c>
      <c r="AY262" s="14" t="s">
        <v>120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4" t="s">
        <v>80</v>
      </c>
      <c r="BK262" s="212">
        <f>ROUND(I262*H262,2)</f>
        <v>0</v>
      </c>
      <c r="BL262" s="14" t="s">
        <v>128</v>
      </c>
      <c r="BM262" s="211" t="s">
        <v>819</v>
      </c>
    </row>
    <row r="263" s="2" customFormat="1" ht="194.4" customHeight="1">
      <c r="A263" s="35"/>
      <c r="B263" s="36"/>
      <c r="C263" s="201" t="s">
        <v>820</v>
      </c>
      <c r="D263" s="201" t="s">
        <v>123</v>
      </c>
      <c r="E263" s="202" t="s">
        <v>821</v>
      </c>
      <c r="F263" s="203" t="s">
        <v>822</v>
      </c>
      <c r="G263" s="204" t="s">
        <v>157</v>
      </c>
      <c r="H263" s="205">
        <v>120</v>
      </c>
      <c r="I263" s="206"/>
      <c r="J263" s="205">
        <f>ROUND(I263*H263,2)</f>
        <v>0</v>
      </c>
      <c r="K263" s="203" t="s">
        <v>127</v>
      </c>
      <c r="L263" s="41"/>
      <c r="M263" s="207" t="s">
        <v>18</v>
      </c>
      <c r="N263" s="208" t="s">
        <v>43</v>
      </c>
      <c r="O263" s="81"/>
      <c r="P263" s="209">
        <f>O263*H263</f>
        <v>0</v>
      </c>
      <c r="Q263" s="209">
        <v>0</v>
      </c>
      <c r="R263" s="209">
        <f>Q263*H263</f>
        <v>0</v>
      </c>
      <c r="S263" s="209">
        <v>0</v>
      </c>
      <c r="T263" s="21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1" t="s">
        <v>128</v>
      </c>
      <c r="AT263" s="211" t="s">
        <v>123</v>
      </c>
      <c r="AU263" s="211" t="s">
        <v>80</v>
      </c>
      <c r="AY263" s="14" t="s">
        <v>120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4" t="s">
        <v>80</v>
      </c>
      <c r="BK263" s="212">
        <f>ROUND(I263*H263,2)</f>
        <v>0</v>
      </c>
      <c r="BL263" s="14" t="s">
        <v>128</v>
      </c>
      <c r="BM263" s="211" t="s">
        <v>823</v>
      </c>
    </row>
    <row r="264" s="12" customFormat="1" ht="25.92" customHeight="1">
      <c r="A264" s="12"/>
      <c r="B264" s="185"/>
      <c r="C264" s="186"/>
      <c r="D264" s="187" t="s">
        <v>71</v>
      </c>
      <c r="E264" s="188" t="s">
        <v>170</v>
      </c>
      <c r="F264" s="188" t="s">
        <v>824</v>
      </c>
      <c r="G264" s="186"/>
      <c r="H264" s="186"/>
      <c r="I264" s="189"/>
      <c r="J264" s="190">
        <f>BK264</f>
        <v>0</v>
      </c>
      <c r="K264" s="186"/>
      <c r="L264" s="191"/>
      <c r="M264" s="192"/>
      <c r="N264" s="193"/>
      <c r="O264" s="193"/>
      <c r="P264" s="194">
        <f>P265</f>
        <v>0</v>
      </c>
      <c r="Q264" s="193"/>
      <c r="R264" s="194">
        <f>R265</f>
        <v>0</v>
      </c>
      <c r="S264" s="193"/>
      <c r="T264" s="195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6" t="s">
        <v>134</v>
      </c>
      <c r="AT264" s="197" t="s">
        <v>71</v>
      </c>
      <c r="AU264" s="197" t="s">
        <v>72</v>
      </c>
      <c r="AY264" s="196" t="s">
        <v>120</v>
      </c>
      <c r="BK264" s="198">
        <f>BK265</f>
        <v>0</v>
      </c>
    </row>
    <row r="265" s="12" customFormat="1" ht="22.8" customHeight="1">
      <c r="A265" s="12"/>
      <c r="B265" s="185"/>
      <c r="C265" s="186"/>
      <c r="D265" s="187" t="s">
        <v>71</v>
      </c>
      <c r="E265" s="199" t="s">
        <v>825</v>
      </c>
      <c r="F265" s="199" t="s">
        <v>826</v>
      </c>
      <c r="G265" s="186"/>
      <c r="H265" s="186"/>
      <c r="I265" s="189"/>
      <c r="J265" s="200">
        <f>BK265</f>
        <v>0</v>
      </c>
      <c r="K265" s="186"/>
      <c r="L265" s="191"/>
      <c r="M265" s="192"/>
      <c r="N265" s="193"/>
      <c r="O265" s="193"/>
      <c r="P265" s="194">
        <f>SUM(P266:P269)</f>
        <v>0</v>
      </c>
      <c r="Q265" s="193"/>
      <c r="R265" s="194">
        <f>SUM(R266:R269)</f>
        <v>0</v>
      </c>
      <c r="S265" s="193"/>
      <c r="T265" s="195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6" t="s">
        <v>134</v>
      </c>
      <c r="AT265" s="197" t="s">
        <v>71</v>
      </c>
      <c r="AU265" s="197" t="s">
        <v>80</v>
      </c>
      <c r="AY265" s="196" t="s">
        <v>120</v>
      </c>
      <c r="BK265" s="198">
        <f>SUM(BK266:BK269)</f>
        <v>0</v>
      </c>
    </row>
    <row r="266" s="2" customFormat="1">
      <c r="A266" s="35"/>
      <c r="B266" s="36"/>
      <c r="C266" s="213" t="s">
        <v>827</v>
      </c>
      <c r="D266" s="213" t="s">
        <v>170</v>
      </c>
      <c r="E266" s="214" t="s">
        <v>828</v>
      </c>
      <c r="F266" s="215" t="s">
        <v>829</v>
      </c>
      <c r="G266" s="216" t="s">
        <v>140</v>
      </c>
      <c r="H266" s="217">
        <v>4</v>
      </c>
      <c r="I266" s="218"/>
      <c r="J266" s="217">
        <f>ROUND(I266*H266,2)</f>
        <v>0</v>
      </c>
      <c r="K266" s="215" t="s">
        <v>127</v>
      </c>
      <c r="L266" s="219"/>
      <c r="M266" s="220" t="s">
        <v>18</v>
      </c>
      <c r="N266" s="221" t="s">
        <v>43</v>
      </c>
      <c r="O266" s="81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1" t="s">
        <v>830</v>
      </c>
      <c r="AT266" s="211" t="s">
        <v>170</v>
      </c>
      <c r="AU266" s="211" t="s">
        <v>82</v>
      </c>
      <c r="AY266" s="14" t="s">
        <v>120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4" t="s">
        <v>80</v>
      </c>
      <c r="BK266" s="212">
        <f>ROUND(I266*H266,2)</f>
        <v>0</v>
      </c>
      <c r="BL266" s="14" t="s">
        <v>407</v>
      </c>
      <c r="BM266" s="211" t="s">
        <v>831</v>
      </c>
    </row>
    <row r="267" s="2" customFormat="1">
      <c r="A267" s="35"/>
      <c r="B267" s="36"/>
      <c r="C267" s="213" t="s">
        <v>832</v>
      </c>
      <c r="D267" s="213" t="s">
        <v>170</v>
      </c>
      <c r="E267" s="214" t="s">
        <v>833</v>
      </c>
      <c r="F267" s="215" t="s">
        <v>834</v>
      </c>
      <c r="G267" s="216" t="s">
        <v>140</v>
      </c>
      <c r="H267" s="217">
        <v>4</v>
      </c>
      <c r="I267" s="218"/>
      <c r="J267" s="217">
        <f>ROUND(I267*H267,2)</f>
        <v>0</v>
      </c>
      <c r="K267" s="215" t="s">
        <v>127</v>
      </c>
      <c r="L267" s="219"/>
      <c r="M267" s="220" t="s">
        <v>18</v>
      </c>
      <c r="N267" s="221" t="s">
        <v>43</v>
      </c>
      <c r="O267" s="81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1" t="s">
        <v>830</v>
      </c>
      <c r="AT267" s="211" t="s">
        <v>170</v>
      </c>
      <c r="AU267" s="211" t="s">
        <v>82</v>
      </c>
      <c r="AY267" s="14" t="s">
        <v>120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4" t="s">
        <v>80</v>
      </c>
      <c r="BK267" s="212">
        <f>ROUND(I267*H267,2)</f>
        <v>0</v>
      </c>
      <c r="BL267" s="14" t="s">
        <v>407</v>
      </c>
      <c r="BM267" s="211" t="s">
        <v>835</v>
      </c>
    </row>
    <row r="268" s="2" customFormat="1">
      <c r="A268" s="35"/>
      <c r="B268" s="36"/>
      <c r="C268" s="213" t="s">
        <v>836</v>
      </c>
      <c r="D268" s="213" t="s">
        <v>170</v>
      </c>
      <c r="E268" s="214" t="s">
        <v>837</v>
      </c>
      <c r="F268" s="215" t="s">
        <v>838</v>
      </c>
      <c r="G268" s="216" t="s">
        <v>256</v>
      </c>
      <c r="H268" s="217">
        <v>20</v>
      </c>
      <c r="I268" s="218"/>
      <c r="J268" s="217">
        <f>ROUND(I268*H268,2)</f>
        <v>0</v>
      </c>
      <c r="K268" s="215" t="s">
        <v>127</v>
      </c>
      <c r="L268" s="219"/>
      <c r="M268" s="220" t="s">
        <v>18</v>
      </c>
      <c r="N268" s="221" t="s">
        <v>43</v>
      </c>
      <c r="O268" s="81"/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1" t="s">
        <v>830</v>
      </c>
      <c r="AT268" s="211" t="s">
        <v>170</v>
      </c>
      <c r="AU268" s="211" t="s">
        <v>82</v>
      </c>
      <c r="AY268" s="14" t="s">
        <v>120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4" t="s">
        <v>80</v>
      </c>
      <c r="BK268" s="212">
        <f>ROUND(I268*H268,2)</f>
        <v>0</v>
      </c>
      <c r="BL268" s="14" t="s">
        <v>407</v>
      </c>
      <c r="BM268" s="211" t="s">
        <v>839</v>
      </c>
    </row>
    <row r="269" s="2" customFormat="1">
      <c r="A269" s="35"/>
      <c r="B269" s="36"/>
      <c r="C269" s="213" t="s">
        <v>840</v>
      </c>
      <c r="D269" s="213" t="s">
        <v>170</v>
      </c>
      <c r="E269" s="214" t="s">
        <v>841</v>
      </c>
      <c r="F269" s="215" t="s">
        <v>842</v>
      </c>
      <c r="G269" s="216" t="s">
        <v>256</v>
      </c>
      <c r="H269" s="217">
        <v>20</v>
      </c>
      <c r="I269" s="218"/>
      <c r="J269" s="217">
        <f>ROUND(I269*H269,2)</f>
        <v>0</v>
      </c>
      <c r="K269" s="215" t="s">
        <v>127</v>
      </c>
      <c r="L269" s="219"/>
      <c r="M269" s="222" t="s">
        <v>18</v>
      </c>
      <c r="N269" s="223" t="s">
        <v>43</v>
      </c>
      <c r="O269" s="224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1" t="s">
        <v>830</v>
      </c>
      <c r="AT269" s="211" t="s">
        <v>170</v>
      </c>
      <c r="AU269" s="211" t="s">
        <v>82</v>
      </c>
      <c r="AY269" s="14" t="s">
        <v>120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4" t="s">
        <v>80</v>
      </c>
      <c r="BK269" s="212">
        <f>ROUND(I269*H269,2)</f>
        <v>0</v>
      </c>
      <c r="BL269" s="14" t="s">
        <v>407</v>
      </c>
      <c r="BM269" s="211" t="s">
        <v>843</v>
      </c>
    </row>
    <row r="270" s="2" customFormat="1" ht="6.96" customHeight="1">
      <c r="A270" s="35"/>
      <c r="B270" s="56"/>
      <c r="C270" s="57"/>
      <c r="D270" s="57"/>
      <c r="E270" s="57"/>
      <c r="F270" s="57"/>
      <c r="G270" s="57"/>
      <c r="H270" s="57"/>
      <c r="I270" s="57"/>
      <c r="J270" s="57"/>
      <c r="K270" s="57"/>
      <c r="L270" s="41"/>
      <c r="M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</row>
  </sheetData>
  <sheetProtection sheet="1" autoFilter="0" formatColumns="0" formatRows="0" objects="1" scenarios="1" spinCount="100000" saltValue="XUvhF4JO3Bfh4ZU23QRwhRRti5Pruc6PRD/muj97ibAs8GOEV7QUoIKLuo2KgF94y/P+pDRO2+HsdDMG6dOuVA==" hashValue="EK644L7GAiOtHlwMIpEh1NlpEMz0vUwNyLEfXDM00KeNZfAeegdsiw7dJBom+luRsce9ysu7vs2cd9RsqTFhFA==" algorithmName="SHA-512" password="CC35"/>
  <autoFilter ref="C85:K26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15</v>
      </c>
      <c r="L6" s="17"/>
    </row>
    <row r="7" hidden="1" s="1" customFormat="1" ht="26.25" customHeight="1">
      <c r="B7" s="17"/>
      <c r="E7" s="130" t="str">
        <f>'Rekapitulace stavby'!K6</f>
        <v>Oprava TV v úseku Libice nad Cidlinou (mimo) – Poděbrady (mimo)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844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17</v>
      </c>
      <c r="E11" s="35"/>
      <c r="F11" s="133" t="s">
        <v>18</v>
      </c>
      <c r="G11" s="35"/>
      <c r="H11" s="35"/>
      <c r="I11" s="129" t="s">
        <v>19</v>
      </c>
      <c r="J11" s="133" t="s">
        <v>18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20</v>
      </c>
      <c r="E12" s="35"/>
      <c r="F12" s="133" t="s">
        <v>21</v>
      </c>
      <c r="G12" s="35"/>
      <c r="H12" s="35"/>
      <c r="I12" s="129" t="s">
        <v>22</v>
      </c>
      <c r="J12" s="134" t="str">
        <f>'Rekapitulace stavby'!AN8</f>
        <v>10. 5. 2021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24</v>
      </c>
      <c r="E14" s="35"/>
      <c r="F14" s="35"/>
      <c r="G14" s="35"/>
      <c r="H14" s="35"/>
      <c r="I14" s="129" t="s">
        <v>25</v>
      </c>
      <c r="J14" s="133" t="s">
        <v>26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29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25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25</v>
      </c>
      <c r="J20" s="133" t="s">
        <v>26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28</v>
      </c>
      <c r="J21" s="133" t="s">
        <v>29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35</v>
      </c>
      <c r="E23" s="35"/>
      <c r="F23" s="35"/>
      <c r="G23" s="35"/>
      <c r="H23" s="35"/>
      <c r="I23" s="129" t="s">
        <v>25</v>
      </c>
      <c r="J23" s="133" t="s">
        <v>26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29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93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ROUND((SUM(BE81:BE95)),  2)</f>
        <v>0</v>
      </c>
      <c r="G33" s="35"/>
      <c r="H33" s="35"/>
      <c r="I33" s="145">
        <v>0.20999999999999999</v>
      </c>
      <c r="J33" s="144">
        <f>ROUND(((SUM(BE81:BE95))*I33),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44</v>
      </c>
      <c r="F34" s="144">
        <f>ROUND((SUM(BF81:BF95)),  2)</f>
        <v>0</v>
      </c>
      <c r="G34" s="35"/>
      <c r="H34" s="35"/>
      <c r="I34" s="145">
        <v>0.14999999999999999</v>
      </c>
      <c r="J34" s="144">
        <f>ROUND(((SUM(BF81:BF95))*I34),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ROUND((SUM(BG81:BG95)),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ROUND((SUM(BH81:BH95)),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ROUND((SUM(BI81:BI95)),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15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TV v úseku Libice nad Cidlinou (mimo) – Poděbrady (mimo)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SO 31-01 VON - Oprava TV Libice n.C. - Poděbrady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20</v>
      </c>
      <c r="D52" s="37"/>
      <c r="E52" s="37"/>
      <c r="F52" s="24" t="str">
        <f>F12</f>
        <v>Cidlinou (mimo) – Poděbrady (mimo)</v>
      </c>
      <c r="G52" s="37"/>
      <c r="H52" s="37"/>
      <c r="I52" s="29" t="s">
        <v>22</v>
      </c>
      <c r="J52" s="69" t="str">
        <f>IF(J12="","",J12)</f>
        <v>10. 5. 2021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24</v>
      </c>
      <c r="D54" s="37"/>
      <c r="E54" s="37"/>
      <c r="F54" s="24" t="str">
        <f>E15</f>
        <v>SŽ s.o. Přednosta SEE Praha; Mgr. František Fiala</v>
      </c>
      <c r="G54" s="37"/>
      <c r="H54" s="37"/>
      <c r="I54" s="29" t="s">
        <v>32</v>
      </c>
      <c r="J54" s="33" t="str">
        <f>E21</f>
        <v>SŽ s.o. Lukáš Voldřich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SŽ s.o. Lukáš Voldřich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hidden="1" s="9" customFormat="1" ht="24.96" customHeight="1">
      <c r="A60" s="9"/>
      <c r="B60" s="162"/>
      <c r="C60" s="163"/>
      <c r="D60" s="164" t="s">
        <v>102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845</v>
      </c>
      <c r="E61" s="171"/>
      <c r="F61" s="171"/>
      <c r="G61" s="171"/>
      <c r="H61" s="171"/>
      <c r="I61" s="171"/>
      <c r="J61" s="172">
        <f>J83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105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15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6.25" customHeight="1">
      <c r="A71" s="35"/>
      <c r="B71" s="36"/>
      <c r="C71" s="37"/>
      <c r="D71" s="37"/>
      <c r="E71" s="157" t="str">
        <f>E7</f>
        <v>Oprava TV v úseku Libice nad Cidlinou (mimo) – Poděbrady (mimo)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91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SO 31-01 VON - Oprava TV Libice n.C. - Poděbrady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20</v>
      </c>
      <c r="D75" s="37"/>
      <c r="E75" s="37"/>
      <c r="F75" s="24" t="str">
        <f>F12</f>
        <v>Cidlinou (mimo) – Poděbrady (mimo)</v>
      </c>
      <c r="G75" s="37"/>
      <c r="H75" s="37"/>
      <c r="I75" s="29" t="s">
        <v>22</v>
      </c>
      <c r="J75" s="69" t="str">
        <f>IF(J12="","",J12)</f>
        <v>10. 5. 2021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24</v>
      </c>
      <c r="D77" s="37"/>
      <c r="E77" s="37"/>
      <c r="F77" s="24" t="str">
        <f>E15</f>
        <v>SŽ s.o. Přednosta SEE Praha; Mgr. František Fiala</v>
      </c>
      <c r="G77" s="37"/>
      <c r="H77" s="37"/>
      <c r="I77" s="29" t="s">
        <v>32</v>
      </c>
      <c r="J77" s="33" t="str">
        <f>E21</f>
        <v>SŽ s.o. Lukáš Voldřich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30</v>
      </c>
      <c r="D78" s="37"/>
      <c r="E78" s="37"/>
      <c r="F78" s="24" t="str">
        <f>IF(E18="","",E18)</f>
        <v>Vyplň údaj</v>
      </c>
      <c r="G78" s="37"/>
      <c r="H78" s="37"/>
      <c r="I78" s="29" t="s">
        <v>35</v>
      </c>
      <c r="J78" s="33" t="str">
        <f>E24</f>
        <v>SŽ s.o. Lukáš Voldřich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1" customFormat="1" ht="29.28" customHeight="1">
      <c r="A80" s="174"/>
      <c r="B80" s="175"/>
      <c r="C80" s="176" t="s">
        <v>106</v>
      </c>
      <c r="D80" s="177" t="s">
        <v>57</v>
      </c>
      <c r="E80" s="177" t="s">
        <v>53</v>
      </c>
      <c r="F80" s="177" t="s">
        <v>54</v>
      </c>
      <c r="G80" s="177" t="s">
        <v>107</v>
      </c>
      <c r="H80" s="177" t="s">
        <v>108</v>
      </c>
      <c r="I80" s="177" t="s">
        <v>109</v>
      </c>
      <c r="J80" s="177" t="s">
        <v>96</v>
      </c>
      <c r="K80" s="178" t="s">
        <v>110</v>
      </c>
      <c r="L80" s="179"/>
      <c r="M80" s="89" t="s">
        <v>18</v>
      </c>
      <c r="N80" s="90" t="s">
        <v>42</v>
      </c>
      <c r="O80" s="90" t="s">
        <v>111</v>
      </c>
      <c r="P80" s="90" t="s">
        <v>112</v>
      </c>
      <c r="Q80" s="90" t="s">
        <v>113</v>
      </c>
      <c r="R80" s="90" t="s">
        <v>114</v>
      </c>
      <c r="S80" s="90" t="s">
        <v>115</v>
      </c>
      <c r="T80" s="91" t="s">
        <v>116</v>
      </c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</row>
    <row r="81" s="2" customFormat="1" ht="22.8" customHeight="1">
      <c r="A81" s="35"/>
      <c r="B81" s="36"/>
      <c r="C81" s="96" t="s">
        <v>117</v>
      </c>
      <c r="D81" s="37"/>
      <c r="E81" s="37"/>
      <c r="F81" s="37"/>
      <c r="G81" s="37"/>
      <c r="H81" s="37"/>
      <c r="I81" s="37"/>
      <c r="J81" s="180">
        <f>BK81</f>
        <v>0</v>
      </c>
      <c r="K81" s="37"/>
      <c r="L81" s="41"/>
      <c r="M81" s="92"/>
      <c r="N81" s="181"/>
      <c r="O81" s="93"/>
      <c r="P81" s="182">
        <f>P82</f>
        <v>0</v>
      </c>
      <c r="Q81" s="93"/>
      <c r="R81" s="182">
        <f>R82</f>
        <v>0</v>
      </c>
      <c r="S81" s="93"/>
      <c r="T81" s="18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71</v>
      </c>
      <c r="AU81" s="14" t="s">
        <v>97</v>
      </c>
      <c r="BK81" s="184">
        <f>BK82</f>
        <v>0</v>
      </c>
    </row>
    <row r="82" s="12" customFormat="1" ht="25.92" customHeight="1">
      <c r="A82" s="12"/>
      <c r="B82" s="185"/>
      <c r="C82" s="186"/>
      <c r="D82" s="187" t="s">
        <v>71</v>
      </c>
      <c r="E82" s="188" t="s">
        <v>163</v>
      </c>
      <c r="F82" s="188" t="s">
        <v>164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6" t="s">
        <v>80</v>
      </c>
      <c r="AT82" s="197" t="s">
        <v>71</v>
      </c>
      <c r="AU82" s="197" t="s">
        <v>72</v>
      </c>
      <c r="AY82" s="196" t="s">
        <v>120</v>
      </c>
      <c r="BK82" s="198">
        <f>BK83</f>
        <v>0</v>
      </c>
    </row>
    <row r="83" s="12" customFormat="1" ht="22.8" customHeight="1">
      <c r="A83" s="12"/>
      <c r="B83" s="185"/>
      <c r="C83" s="186"/>
      <c r="D83" s="187" t="s">
        <v>71</v>
      </c>
      <c r="E83" s="199" t="s">
        <v>846</v>
      </c>
      <c r="F83" s="199" t="s">
        <v>847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SUM(P84:P95)</f>
        <v>0</v>
      </c>
      <c r="Q83" s="193"/>
      <c r="R83" s="194">
        <f>SUM(R84:R95)</f>
        <v>0</v>
      </c>
      <c r="S83" s="193"/>
      <c r="T83" s="195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80</v>
      </c>
      <c r="AT83" s="197" t="s">
        <v>71</v>
      </c>
      <c r="AU83" s="197" t="s">
        <v>80</v>
      </c>
      <c r="AY83" s="196" t="s">
        <v>120</v>
      </c>
      <c r="BK83" s="198">
        <f>SUM(BK84:BK95)</f>
        <v>0</v>
      </c>
    </row>
    <row r="84" s="2" customFormat="1">
      <c r="A84" s="35"/>
      <c r="B84" s="36"/>
      <c r="C84" s="201" t="s">
        <v>80</v>
      </c>
      <c r="D84" s="201" t="s">
        <v>123</v>
      </c>
      <c r="E84" s="202" t="s">
        <v>848</v>
      </c>
      <c r="F84" s="203" t="s">
        <v>849</v>
      </c>
      <c r="G84" s="204" t="s">
        <v>140</v>
      </c>
      <c r="H84" s="205">
        <v>21</v>
      </c>
      <c r="I84" s="206"/>
      <c r="J84" s="205">
        <f>ROUND(I84*H84,2)</f>
        <v>0</v>
      </c>
      <c r="K84" s="203" t="s">
        <v>127</v>
      </c>
      <c r="L84" s="41"/>
      <c r="M84" s="207" t="s">
        <v>18</v>
      </c>
      <c r="N84" s="208" t="s">
        <v>43</v>
      </c>
      <c r="O84" s="81"/>
      <c r="P84" s="209">
        <f>O84*H84</f>
        <v>0</v>
      </c>
      <c r="Q84" s="209">
        <v>0</v>
      </c>
      <c r="R84" s="209">
        <f>Q84*H84</f>
        <v>0</v>
      </c>
      <c r="S84" s="209">
        <v>0</v>
      </c>
      <c r="T84" s="21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1" t="s">
        <v>128</v>
      </c>
      <c r="AT84" s="211" t="s">
        <v>123</v>
      </c>
      <c r="AU84" s="211" t="s">
        <v>82</v>
      </c>
      <c r="AY84" s="14" t="s">
        <v>120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4" t="s">
        <v>80</v>
      </c>
      <c r="BK84" s="212">
        <f>ROUND(I84*H84,2)</f>
        <v>0</v>
      </c>
      <c r="BL84" s="14" t="s">
        <v>128</v>
      </c>
      <c r="BM84" s="211" t="s">
        <v>850</v>
      </c>
    </row>
    <row r="85" s="2" customFormat="1">
      <c r="A85" s="35"/>
      <c r="B85" s="36"/>
      <c r="C85" s="201" t="s">
        <v>82</v>
      </c>
      <c r="D85" s="201" t="s">
        <v>123</v>
      </c>
      <c r="E85" s="202" t="s">
        <v>851</v>
      </c>
      <c r="F85" s="203" t="s">
        <v>852</v>
      </c>
      <c r="G85" s="204" t="s">
        <v>853</v>
      </c>
      <c r="H85" s="205">
        <v>1</v>
      </c>
      <c r="I85" s="206"/>
      <c r="J85" s="205">
        <f>ROUND(I85*H85,2)</f>
        <v>0</v>
      </c>
      <c r="K85" s="203" t="s">
        <v>127</v>
      </c>
      <c r="L85" s="41"/>
      <c r="M85" s="207" t="s">
        <v>18</v>
      </c>
      <c r="N85" s="208" t="s">
        <v>43</v>
      </c>
      <c r="O85" s="81"/>
      <c r="P85" s="209">
        <f>O85*H85</f>
        <v>0</v>
      </c>
      <c r="Q85" s="209">
        <v>0</v>
      </c>
      <c r="R85" s="209">
        <f>Q85*H85</f>
        <v>0</v>
      </c>
      <c r="S85" s="209">
        <v>0</v>
      </c>
      <c r="T85" s="210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1" t="s">
        <v>128</v>
      </c>
      <c r="AT85" s="211" t="s">
        <v>123</v>
      </c>
      <c r="AU85" s="211" t="s">
        <v>82</v>
      </c>
      <c r="AY85" s="14" t="s">
        <v>120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4" t="s">
        <v>80</v>
      </c>
      <c r="BK85" s="212">
        <f>ROUND(I85*H85,2)</f>
        <v>0</v>
      </c>
      <c r="BL85" s="14" t="s">
        <v>128</v>
      </c>
      <c r="BM85" s="211" t="s">
        <v>854</v>
      </c>
    </row>
    <row r="86" s="2" customFormat="1">
      <c r="A86" s="35"/>
      <c r="B86" s="36"/>
      <c r="C86" s="201" t="s">
        <v>134</v>
      </c>
      <c r="D86" s="201" t="s">
        <v>123</v>
      </c>
      <c r="E86" s="202" t="s">
        <v>855</v>
      </c>
      <c r="F86" s="203" t="s">
        <v>856</v>
      </c>
      <c r="G86" s="204" t="s">
        <v>853</v>
      </c>
      <c r="H86" s="205">
        <v>1</v>
      </c>
      <c r="I86" s="206"/>
      <c r="J86" s="205">
        <f>ROUND(I86*H86,2)</f>
        <v>0</v>
      </c>
      <c r="K86" s="203" t="s">
        <v>127</v>
      </c>
      <c r="L86" s="41"/>
      <c r="M86" s="207" t="s">
        <v>18</v>
      </c>
      <c r="N86" s="208" t="s">
        <v>43</v>
      </c>
      <c r="O86" s="81"/>
      <c r="P86" s="209">
        <f>O86*H86</f>
        <v>0</v>
      </c>
      <c r="Q86" s="209">
        <v>0</v>
      </c>
      <c r="R86" s="209">
        <f>Q86*H86</f>
        <v>0</v>
      </c>
      <c r="S86" s="209">
        <v>0</v>
      </c>
      <c r="T86" s="21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1" t="s">
        <v>128</v>
      </c>
      <c r="AT86" s="211" t="s">
        <v>123</v>
      </c>
      <c r="AU86" s="211" t="s">
        <v>82</v>
      </c>
      <c r="AY86" s="14" t="s">
        <v>120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4" t="s">
        <v>80</v>
      </c>
      <c r="BK86" s="212">
        <f>ROUND(I86*H86,2)</f>
        <v>0</v>
      </c>
      <c r="BL86" s="14" t="s">
        <v>128</v>
      </c>
      <c r="BM86" s="211" t="s">
        <v>857</v>
      </c>
    </row>
    <row r="87" s="2" customFormat="1">
      <c r="A87" s="35"/>
      <c r="B87" s="36"/>
      <c r="C87" s="201" t="s">
        <v>128</v>
      </c>
      <c r="D87" s="201" t="s">
        <v>123</v>
      </c>
      <c r="E87" s="202" t="s">
        <v>858</v>
      </c>
      <c r="F87" s="203" t="s">
        <v>859</v>
      </c>
      <c r="G87" s="204" t="s">
        <v>853</v>
      </c>
      <c r="H87" s="205">
        <v>1</v>
      </c>
      <c r="I87" s="206"/>
      <c r="J87" s="205">
        <f>ROUND(I87*H87,2)</f>
        <v>0</v>
      </c>
      <c r="K87" s="203" t="s">
        <v>127</v>
      </c>
      <c r="L87" s="41"/>
      <c r="M87" s="207" t="s">
        <v>18</v>
      </c>
      <c r="N87" s="208" t="s">
        <v>43</v>
      </c>
      <c r="O87" s="81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1" t="s">
        <v>128</v>
      </c>
      <c r="AT87" s="211" t="s">
        <v>123</v>
      </c>
      <c r="AU87" s="211" t="s">
        <v>82</v>
      </c>
      <c r="AY87" s="14" t="s">
        <v>120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4" t="s">
        <v>80</v>
      </c>
      <c r="BK87" s="212">
        <f>ROUND(I87*H87,2)</f>
        <v>0</v>
      </c>
      <c r="BL87" s="14" t="s">
        <v>128</v>
      </c>
      <c r="BM87" s="211" t="s">
        <v>860</v>
      </c>
    </row>
    <row r="88" s="2" customFormat="1" ht="78" customHeight="1">
      <c r="A88" s="35"/>
      <c r="B88" s="36"/>
      <c r="C88" s="201" t="s">
        <v>121</v>
      </c>
      <c r="D88" s="201" t="s">
        <v>123</v>
      </c>
      <c r="E88" s="202" t="s">
        <v>861</v>
      </c>
      <c r="F88" s="203" t="s">
        <v>862</v>
      </c>
      <c r="G88" s="204" t="s">
        <v>853</v>
      </c>
      <c r="H88" s="205">
        <v>1</v>
      </c>
      <c r="I88" s="206"/>
      <c r="J88" s="205">
        <f>ROUND(I88*H88,2)</f>
        <v>0</v>
      </c>
      <c r="K88" s="203" t="s">
        <v>127</v>
      </c>
      <c r="L88" s="41"/>
      <c r="M88" s="207" t="s">
        <v>18</v>
      </c>
      <c r="N88" s="208" t="s">
        <v>43</v>
      </c>
      <c r="O88" s="81"/>
      <c r="P88" s="209">
        <f>O88*H88</f>
        <v>0</v>
      </c>
      <c r="Q88" s="209">
        <v>0</v>
      </c>
      <c r="R88" s="209">
        <f>Q88*H88</f>
        <v>0</v>
      </c>
      <c r="S88" s="209">
        <v>0</v>
      </c>
      <c r="T88" s="21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1" t="s">
        <v>128</v>
      </c>
      <c r="AT88" s="211" t="s">
        <v>123</v>
      </c>
      <c r="AU88" s="211" t="s">
        <v>82</v>
      </c>
      <c r="AY88" s="14" t="s">
        <v>120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80</v>
      </c>
      <c r="BK88" s="212">
        <f>ROUND(I88*H88,2)</f>
        <v>0</v>
      </c>
      <c r="BL88" s="14" t="s">
        <v>128</v>
      </c>
      <c r="BM88" s="211" t="s">
        <v>863</v>
      </c>
    </row>
    <row r="89" s="2" customFormat="1" ht="90" customHeight="1">
      <c r="A89" s="35"/>
      <c r="B89" s="36"/>
      <c r="C89" s="201" t="s">
        <v>165</v>
      </c>
      <c r="D89" s="201" t="s">
        <v>123</v>
      </c>
      <c r="E89" s="202" t="s">
        <v>864</v>
      </c>
      <c r="F89" s="203" t="s">
        <v>865</v>
      </c>
      <c r="G89" s="204" t="s">
        <v>853</v>
      </c>
      <c r="H89" s="205">
        <v>1</v>
      </c>
      <c r="I89" s="206"/>
      <c r="J89" s="205">
        <f>ROUND(I89*H89,2)</f>
        <v>0</v>
      </c>
      <c r="K89" s="203" t="s">
        <v>127</v>
      </c>
      <c r="L89" s="41"/>
      <c r="M89" s="207" t="s">
        <v>18</v>
      </c>
      <c r="N89" s="208" t="s">
        <v>43</v>
      </c>
      <c r="O89" s="81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1" t="s">
        <v>128</v>
      </c>
      <c r="AT89" s="211" t="s">
        <v>123</v>
      </c>
      <c r="AU89" s="211" t="s">
        <v>82</v>
      </c>
      <c r="AY89" s="14" t="s">
        <v>120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4" t="s">
        <v>80</v>
      </c>
      <c r="BK89" s="212">
        <f>ROUND(I89*H89,2)</f>
        <v>0</v>
      </c>
      <c r="BL89" s="14" t="s">
        <v>128</v>
      </c>
      <c r="BM89" s="211" t="s">
        <v>866</v>
      </c>
    </row>
    <row r="90" s="2" customFormat="1" ht="16.5" customHeight="1">
      <c r="A90" s="35"/>
      <c r="B90" s="36"/>
      <c r="C90" s="201" t="s">
        <v>169</v>
      </c>
      <c r="D90" s="201" t="s">
        <v>123</v>
      </c>
      <c r="E90" s="202" t="s">
        <v>867</v>
      </c>
      <c r="F90" s="203" t="s">
        <v>868</v>
      </c>
      <c r="G90" s="204" t="s">
        <v>853</v>
      </c>
      <c r="H90" s="205">
        <v>1</v>
      </c>
      <c r="I90" s="206"/>
      <c r="J90" s="205">
        <f>ROUND(I90*H90,2)</f>
        <v>0</v>
      </c>
      <c r="K90" s="203" t="s">
        <v>127</v>
      </c>
      <c r="L90" s="41"/>
      <c r="M90" s="207" t="s">
        <v>18</v>
      </c>
      <c r="N90" s="208" t="s">
        <v>43</v>
      </c>
      <c r="O90" s="81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1" t="s">
        <v>128</v>
      </c>
      <c r="AT90" s="211" t="s">
        <v>123</v>
      </c>
      <c r="AU90" s="211" t="s">
        <v>82</v>
      </c>
      <c r="AY90" s="14" t="s">
        <v>120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4" t="s">
        <v>80</v>
      </c>
      <c r="BK90" s="212">
        <f>ROUND(I90*H90,2)</f>
        <v>0</v>
      </c>
      <c r="BL90" s="14" t="s">
        <v>128</v>
      </c>
      <c r="BM90" s="211" t="s">
        <v>869</v>
      </c>
    </row>
    <row r="91" s="2" customFormat="1" ht="21.75" customHeight="1">
      <c r="A91" s="35"/>
      <c r="B91" s="36"/>
      <c r="C91" s="201" t="s">
        <v>175</v>
      </c>
      <c r="D91" s="201" t="s">
        <v>123</v>
      </c>
      <c r="E91" s="202" t="s">
        <v>870</v>
      </c>
      <c r="F91" s="203" t="s">
        <v>871</v>
      </c>
      <c r="G91" s="204" t="s">
        <v>853</v>
      </c>
      <c r="H91" s="205">
        <v>1</v>
      </c>
      <c r="I91" s="206"/>
      <c r="J91" s="205">
        <f>ROUND(I91*H91,2)</f>
        <v>0</v>
      </c>
      <c r="K91" s="203" t="s">
        <v>127</v>
      </c>
      <c r="L91" s="41"/>
      <c r="M91" s="207" t="s">
        <v>18</v>
      </c>
      <c r="N91" s="208" t="s">
        <v>43</v>
      </c>
      <c r="O91" s="81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1" t="s">
        <v>128</v>
      </c>
      <c r="AT91" s="211" t="s">
        <v>123</v>
      </c>
      <c r="AU91" s="211" t="s">
        <v>82</v>
      </c>
      <c r="AY91" s="14" t="s">
        <v>120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4" t="s">
        <v>80</v>
      </c>
      <c r="BK91" s="212">
        <f>ROUND(I91*H91,2)</f>
        <v>0</v>
      </c>
      <c r="BL91" s="14" t="s">
        <v>128</v>
      </c>
      <c r="BM91" s="211" t="s">
        <v>872</v>
      </c>
    </row>
    <row r="92" s="2" customFormat="1" ht="16.5" customHeight="1">
      <c r="A92" s="35"/>
      <c r="B92" s="36"/>
      <c r="C92" s="201" t="s">
        <v>145</v>
      </c>
      <c r="D92" s="201" t="s">
        <v>123</v>
      </c>
      <c r="E92" s="202" t="s">
        <v>873</v>
      </c>
      <c r="F92" s="203" t="s">
        <v>874</v>
      </c>
      <c r="G92" s="204" t="s">
        <v>853</v>
      </c>
      <c r="H92" s="205">
        <v>1</v>
      </c>
      <c r="I92" s="206"/>
      <c r="J92" s="205">
        <f>ROUND(I92*H92,2)</f>
        <v>0</v>
      </c>
      <c r="K92" s="203" t="s">
        <v>127</v>
      </c>
      <c r="L92" s="41"/>
      <c r="M92" s="207" t="s">
        <v>18</v>
      </c>
      <c r="N92" s="208" t="s">
        <v>43</v>
      </c>
      <c r="O92" s="81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1" t="s">
        <v>128</v>
      </c>
      <c r="AT92" s="211" t="s">
        <v>123</v>
      </c>
      <c r="AU92" s="211" t="s">
        <v>82</v>
      </c>
      <c r="AY92" s="14" t="s">
        <v>120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80</v>
      </c>
      <c r="BK92" s="212">
        <f>ROUND(I92*H92,2)</f>
        <v>0</v>
      </c>
      <c r="BL92" s="14" t="s">
        <v>128</v>
      </c>
      <c r="BM92" s="211" t="s">
        <v>875</v>
      </c>
    </row>
    <row r="93" s="2" customFormat="1">
      <c r="A93" s="35"/>
      <c r="B93" s="36"/>
      <c r="C93" s="37"/>
      <c r="D93" s="227" t="s">
        <v>876</v>
      </c>
      <c r="E93" s="37"/>
      <c r="F93" s="228" t="s">
        <v>877</v>
      </c>
      <c r="G93" s="37"/>
      <c r="H93" s="37"/>
      <c r="I93" s="229"/>
      <c r="J93" s="37"/>
      <c r="K93" s="37"/>
      <c r="L93" s="41"/>
      <c r="M93" s="230"/>
      <c r="N93" s="231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876</v>
      </c>
      <c r="AU93" s="14" t="s">
        <v>82</v>
      </c>
    </row>
    <row r="94" s="2" customFormat="1" ht="44.25" customHeight="1">
      <c r="A94" s="35"/>
      <c r="B94" s="36"/>
      <c r="C94" s="201" t="s">
        <v>182</v>
      </c>
      <c r="D94" s="201" t="s">
        <v>123</v>
      </c>
      <c r="E94" s="202" t="s">
        <v>878</v>
      </c>
      <c r="F94" s="203" t="s">
        <v>879</v>
      </c>
      <c r="G94" s="204" t="s">
        <v>853</v>
      </c>
      <c r="H94" s="205">
        <v>1</v>
      </c>
      <c r="I94" s="206"/>
      <c r="J94" s="205">
        <f>ROUND(I94*H94,2)</f>
        <v>0</v>
      </c>
      <c r="K94" s="203" t="s">
        <v>127</v>
      </c>
      <c r="L94" s="41"/>
      <c r="M94" s="207" t="s">
        <v>18</v>
      </c>
      <c r="N94" s="208" t="s">
        <v>43</v>
      </c>
      <c r="O94" s="81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1" t="s">
        <v>128</v>
      </c>
      <c r="AT94" s="211" t="s">
        <v>123</v>
      </c>
      <c r="AU94" s="211" t="s">
        <v>82</v>
      </c>
      <c r="AY94" s="14" t="s">
        <v>120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80</v>
      </c>
      <c r="BK94" s="212">
        <f>ROUND(I94*H94,2)</f>
        <v>0</v>
      </c>
      <c r="BL94" s="14" t="s">
        <v>128</v>
      </c>
      <c r="BM94" s="211" t="s">
        <v>880</v>
      </c>
    </row>
    <row r="95" s="2" customFormat="1">
      <c r="A95" s="35"/>
      <c r="B95" s="36"/>
      <c r="C95" s="37"/>
      <c r="D95" s="227" t="s">
        <v>876</v>
      </c>
      <c r="E95" s="37"/>
      <c r="F95" s="228" t="s">
        <v>877</v>
      </c>
      <c r="G95" s="37"/>
      <c r="H95" s="37"/>
      <c r="I95" s="229"/>
      <c r="J95" s="37"/>
      <c r="K95" s="37"/>
      <c r="L95" s="41"/>
      <c r="M95" s="232"/>
      <c r="N95" s="233"/>
      <c r="O95" s="224"/>
      <c r="P95" s="224"/>
      <c r="Q95" s="224"/>
      <c r="R95" s="224"/>
      <c r="S95" s="224"/>
      <c r="T95" s="234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876</v>
      </c>
      <c r="AU95" s="14" t="s">
        <v>82</v>
      </c>
    </row>
    <row r="96" s="2" customFormat="1" ht="6.96" customHeight="1">
      <c r="A96" s="35"/>
      <c r="B96" s="56"/>
      <c r="C96" s="57"/>
      <c r="D96" s="57"/>
      <c r="E96" s="57"/>
      <c r="F96" s="57"/>
      <c r="G96" s="57"/>
      <c r="H96" s="57"/>
      <c r="I96" s="57"/>
      <c r="J96" s="57"/>
      <c r="K96" s="57"/>
      <c r="L96" s="41"/>
      <c r="M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</sheetData>
  <sheetProtection sheet="1" autoFilter="0" formatColumns="0" formatRows="0" objects="1" scenarios="1" spinCount="100000" saltValue="JymHzlZseb02M7hxXTF7ka9PkdW2V99TcBvYDHnKCd1VFka4KgrDSUdZ3fF/2epe9Z1PQznB6euGdFc7ew3RNw==" hashValue="4P3rjvS3wL+zCVtKjEqEJaXxSbFmOs68OAKY8yyuYRjvjz2OKXXh+TslgPPCXIwltITMQd1lYF0zUK75GX00cQ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15</v>
      </c>
      <c r="L6" s="17"/>
    </row>
    <row r="7" hidden="1" s="1" customFormat="1" ht="26.25" customHeight="1">
      <c r="B7" s="17"/>
      <c r="E7" s="130" t="str">
        <f>'Rekapitulace stavby'!K6</f>
        <v>Oprava TV v úseku Libice nad Cidlinou (mimo) – Poděbrady (mimo)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881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17</v>
      </c>
      <c r="E11" s="35"/>
      <c r="F11" s="133" t="s">
        <v>18</v>
      </c>
      <c r="G11" s="35"/>
      <c r="H11" s="35"/>
      <c r="I11" s="129" t="s">
        <v>19</v>
      </c>
      <c r="J11" s="133" t="s">
        <v>18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20</v>
      </c>
      <c r="E12" s="35"/>
      <c r="F12" s="133" t="s">
        <v>21</v>
      </c>
      <c r="G12" s="35"/>
      <c r="H12" s="35"/>
      <c r="I12" s="129" t="s">
        <v>22</v>
      </c>
      <c r="J12" s="134" t="str">
        <f>'Rekapitulace stavby'!AN8</f>
        <v>10. 5. 2021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24</v>
      </c>
      <c r="E14" s="35"/>
      <c r="F14" s="35"/>
      <c r="G14" s="35"/>
      <c r="H14" s="35"/>
      <c r="I14" s="129" t="s">
        <v>25</v>
      </c>
      <c r="J14" s="133" t="s">
        <v>26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29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25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25</v>
      </c>
      <c r="J20" s="133" t="s">
        <v>26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28</v>
      </c>
      <c r="J21" s="133" t="s">
        <v>29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35</v>
      </c>
      <c r="E23" s="35"/>
      <c r="F23" s="35"/>
      <c r="G23" s="35"/>
      <c r="H23" s="35"/>
      <c r="I23" s="129" t="s">
        <v>25</v>
      </c>
      <c r="J23" s="133" t="s">
        <v>26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29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93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ROUND((SUM(BE80:BE107)),  2)</f>
        <v>0</v>
      </c>
      <c r="G33" s="35"/>
      <c r="H33" s="35"/>
      <c r="I33" s="145">
        <v>0.20999999999999999</v>
      </c>
      <c r="J33" s="144">
        <f>ROUND(((SUM(BE80:BE107))*I33),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44</v>
      </c>
      <c r="F34" s="144">
        <f>ROUND((SUM(BF80:BF107)),  2)</f>
        <v>0</v>
      </c>
      <c r="G34" s="35"/>
      <c r="H34" s="35"/>
      <c r="I34" s="145">
        <v>0.14999999999999999</v>
      </c>
      <c r="J34" s="144">
        <f>ROUND(((SUM(BF80:BF107))*I34),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ROUND((SUM(BG80:BG107)),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ROUND((SUM(BH80:BH107)),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ROUND((SUM(BI80:BI107)),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15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TV v úseku Libice nad Cidlinou (mimo) – Poděbrady (mimo)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SO 37-01 - Oprava UKK Libice n.C. - Poděbrady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20</v>
      </c>
      <c r="D52" s="37"/>
      <c r="E52" s="37"/>
      <c r="F52" s="24" t="str">
        <f>F12</f>
        <v>Cidlinou (mimo) – Poděbrady (mimo)</v>
      </c>
      <c r="G52" s="37"/>
      <c r="H52" s="37"/>
      <c r="I52" s="29" t="s">
        <v>22</v>
      </c>
      <c r="J52" s="69" t="str">
        <f>IF(J12="","",J12)</f>
        <v>10. 5. 2021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24</v>
      </c>
      <c r="D54" s="37"/>
      <c r="E54" s="37"/>
      <c r="F54" s="24" t="str">
        <f>E15</f>
        <v>SŽ s.o. Přednosta SEE Praha; Mgr. František Fiala</v>
      </c>
      <c r="G54" s="37"/>
      <c r="H54" s="37"/>
      <c r="I54" s="29" t="s">
        <v>32</v>
      </c>
      <c r="J54" s="33" t="str">
        <f>E21</f>
        <v>SŽ s.o. Lukáš Voldřich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SŽ s.o. Lukáš Voldřich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hidden="1" s="9" customFormat="1" ht="24.96" customHeight="1">
      <c r="A60" s="9"/>
      <c r="B60" s="162"/>
      <c r="C60" s="163"/>
      <c r="D60" s="164" t="s">
        <v>102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105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15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Oprava TV v úseku Libice nad Cidlinou (mimo) – Poděbrady (mimo)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91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37-01 - Oprava UKK Libice n.C. - Poděbrady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20</v>
      </c>
      <c r="D74" s="37"/>
      <c r="E74" s="37"/>
      <c r="F74" s="24" t="str">
        <f>F12</f>
        <v>Cidlinou (mimo) – Poděbrady (mimo)</v>
      </c>
      <c r="G74" s="37"/>
      <c r="H74" s="37"/>
      <c r="I74" s="29" t="s">
        <v>22</v>
      </c>
      <c r="J74" s="69" t="str">
        <f>IF(J12="","",J12)</f>
        <v>10. 5. 2021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24</v>
      </c>
      <c r="D76" s="37"/>
      <c r="E76" s="37"/>
      <c r="F76" s="24" t="str">
        <f>E15</f>
        <v>SŽ s.o. Přednosta SEE Praha; Mgr. František Fiala</v>
      </c>
      <c r="G76" s="37"/>
      <c r="H76" s="37"/>
      <c r="I76" s="29" t="s">
        <v>32</v>
      </c>
      <c r="J76" s="33" t="str">
        <f>E21</f>
        <v>SŽ s.o. Lukáš Voldřich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35</v>
      </c>
      <c r="J77" s="33" t="str">
        <f>E24</f>
        <v>SŽ s.o. Lukáš Voldřich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1" customFormat="1" ht="29.28" customHeight="1">
      <c r="A79" s="174"/>
      <c r="B79" s="175"/>
      <c r="C79" s="176" t="s">
        <v>106</v>
      </c>
      <c r="D79" s="177" t="s">
        <v>57</v>
      </c>
      <c r="E79" s="177" t="s">
        <v>53</v>
      </c>
      <c r="F79" s="177" t="s">
        <v>54</v>
      </c>
      <c r="G79" s="177" t="s">
        <v>107</v>
      </c>
      <c r="H79" s="177" t="s">
        <v>108</v>
      </c>
      <c r="I79" s="177" t="s">
        <v>109</v>
      </c>
      <c r="J79" s="177" t="s">
        <v>96</v>
      </c>
      <c r="K79" s="178" t="s">
        <v>110</v>
      </c>
      <c r="L79" s="179"/>
      <c r="M79" s="89" t="s">
        <v>18</v>
      </c>
      <c r="N79" s="90" t="s">
        <v>42</v>
      </c>
      <c r="O79" s="90" t="s">
        <v>111</v>
      </c>
      <c r="P79" s="90" t="s">
        <v>112</v>
      </c>
      <c r="Q79" s="90" t="s">
        <v>113</v>
      </c>
      <c r="R79" s="90" t="s">
        <v>114</v>
      </c>
      <c r="S79" s="90" t="s">
        <v>115</v>
      </c>
      <c r="T79" s="91" t="s">
        <v>116</v>
      </c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="2" customFormat="1" ht="22.8" customHeight="1">
      <c r="A80" s="35"/>
      <c r="B80" s="36"/>
      <c r="C80" s="96" t="s">
        <v>117</v>
      </c>
      <c r="D80" s="37"/>
      <c r="E80" s="37"/>
      <c r="F80" s="37"/>
      <c r="G80" s="37"/>
      <c r="H80" s="37"/>
      <c r="I80" s="37"/>
      <c r="J80" s="180">
        <f>BK80</f>
        <v>0</v>
      </c>
      <c r="K80" s="37"/>
      <c r="L80" s="41"/>
      <c r="M80" s="92"/>
      <c r="N80" s="181"/>
      <c r="O80" s="93"/>
      <c r="P80" s="182">
        <f>P81</f>
        <v>0</v>
      </c>
      <c r="Q80" s="93"/>
      <c r="R80" s="182">
        <f>R81</f>
        <v>0</v>
      </c>
      <c r="S80" s="93"/>
      <c r="T80" s="18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97</v>
      </c>
      <c r="BK80" s="184">
        <f>BK81</f>
        <v>0</v>
      </c>
    </row>
    <row r="81" s="12" customFormat="1" ht="25.92" customHeight="1">
      <c r="A81" s="12"/>
      <c r="B81" s="185"/>
      <c r="C81" s="186"/>
      <c r="D81" s="187" t="s">
        <v>71</v>
      </c>
      <c r="E81" s="188" t="s">
        <v>163</v>
      </c>
      <c r="F81" s="188" t="s">
        <v>164</v>
      </c>
      <c r="G81" s="186"/>
      <c r="H81" s="186"/>
      <c r="I81" s="189"/>
      <c r="J81" s="190">
        <f>BK81</f>
        <v>0</v>
      </c>
      <c r="K81" s="186"/>
      <c r="L81" s="191"/>
      <c r="M81" s="192"/>
      <c r="N81" s="193"/>
      <c r="O81" s="193"/>
      <c r="P81" s="194">
        <f>SUM(P82:P107)</f>
        <v>0</v>
      </c>
      <c r="Q81" s="193"/>
      <c r="R81" s="194">
        <f>SUM(R82:R107)</f>
        <v>0</v>
      </c>
      <c r="S81" s="193"/>
      <c r="T81" s="195">
        <f>SUM(T82:T107)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6" t="s">
        <v>128</v>
      </c>
      <c r="AT81" s="197" t="s">
        <v>71</v>
      </c>
      <c r="AU81" s="197" t="s">
        <v>72</v>
      </c>
      <c r="AY81" s="196" t="s">
        <v>120</v>
      </c>
      <c r="BK81" s="198">
        <f>SUM(BK82:BK107)</f>
        <v>0</v>
      </c>
    </row>
    <row r="82" s="2" customFormat="1">
      <c r="A82" s="35"/>
      <c r="B82" s="36"/>
      <c r="C82" s="201" t="s">
        <v>249</v>
      </c>
      <c r="D82" s="201" t="s">
        <v>123</v>
      </c>
      <c r="E82" s="202" t="s">
        <v>882</v>
      </c>
      <c r="F82" s="203" t="s">
        <v>883</v>
      </c>
      <c r="G82" s="204" t="s">
        <v>140</v>
      </c>
      <c r="H82" s="205">
        <v>2</v>
      </c>
      <c r="I82" s="206"/>
      <c r="J82" s="205">
        <f>ROUND(I82*H82,2)</f>
        <v>0</v>
      </c>
      <c r="K82" s="203" t="s">
        <v>127</v>
      </c>
      <c r="L82" s="41"/>
      <c r="M82" s="207" t="s">
        <v>18</v>
      </c>
      <c r="N82" s="208" t="s">
        <v>43</v>
      </c>
      <c r="O82" s="81"/>
      <c r="P82" s="209">
        <f>O82*H82</f>
        <v>0</v>
      </c>
      <c r="Q82" s="209">
        <v>0</v>
      </c>
      <c r="R82" s="209">
        <f>Q82*H82</f>
        <v>0</v>
      </c>
      <c r="S82" s="209">
        <v>0</v>
      </c>
      <c r="T82" s="210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1" t="s">
        <v>128</v>
      </c>
      <c r="AT82" s="211" t="s">
        <v>123</v>
      </c>
      <c r="AU82" s="211" t="s">
        <v>80</v>
      </c>
      <c r="AY82" s="14" t="s">
        <v>120</v>
      </c>
      <c r="BE82" s="212">
        <f>IF(N82="základní",J82,0)</f>
        <v>0</v>
      </c>
      <c r="BF82" s="212">
        <f>IF(N82="snížená",J82,0)</f>
        <v>0</v>
      </c>
      <c r="BG82" s="212">
        <f>IF(N82="zákl. přenesená",J82,0)</f>
        <v>0</v>
      </c>
      <c r="BH82" s="212">
        <f>IF(N82="sníž. přenesená",J82,0)</f>
        <v>0</v>
      </c>
      <c r="BI82" s="212">
        <f>IF(N82="nulová",J82,0)</f>
        <v>0</v>
      </c>
      <c r="BJ82" s="14" t="s">
        <v>80</v>
      </c>
      <c r="BK82" s="212">
        <f>ROUND(I82*H82,2)</f>
        <v>0</v>
      </c>
      <c r="BL82" s="14" t="s">
        <v>128</v>
      </c>
      <c r="BM82" s="211" t="s">
        <v>884</v>
      </c>
    </row>
    <row r="83" s="2" customFormat="1">
      <c r="A83" s="35"/>
      <c r="B83" s="36"/>
      <c r="C83" s="201" t="s">
        <v>175</v>
      </c>
      <c r="D83" s="201" t="s">
        <v>123</v>
      </c>
      <c r="E83" s="202" t="s">
        <v>885</v>
      </c>
      <c r="F83" s="203" t="s">
        <v>886</v>
      </c>
      <c r="G83" s="204" t="s">
        <v>140</v>
      </c>
      <c r="H83" s="205">
        <v>1</v>
      </c>
      <c r="I83" s="206"/>
      <c r="J83" s="205">
        <f>ROUND(I83*H83,2)</f>
        <v>0</v>
      </c>
      <c r="K83" s="203" t="s">
        <v>127</v>
      </c>
      <c r="L83" s="41"/>
      <c r="M83" s="207" t="s">
        <v>18</v>
      </c>
      <c r="N83" s="208" t="s">
        <v>43</v>
      </c>
      <c r="O83" s="81"/>
      <c r="P83" s="209">
        <f>O83*H83</f>
        <v>0</v>
      </c>
      <c r="Q83" s="209">
        <v>0</v>
      </c>
      <c r="R83" s="209">
        <f>Q83*H83</f>
        <v>0</v>
      </c>
      <c r="S83" s="209">
        <v>0</v>
      </c>
      <c r="T83" s="210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1" t="s">
        <v>128</v>
      </c>
      <c r="AT83" s="211" t="s">
        <v>123</v>
      </c>
      <c r="AU83" s="211" t="s">
        <v>80</v>
      </c>
      <c r="AY83" s="14" t="s">
        <v>120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14" t="s">
        <v>80</v>
      </c>
      <c r="BK83" s="212">
        <f>ROUND(I83*H83,2)</f>
        <v>0</v>
      </c>
      <c r="BL83" s="14" t="s">
        <v>128</v>
      </c>
      <c r="BM83" s="211" t="s">
        <v>887</v>
      </c>
    </row>
    <row r="84" s="2" customFormat="1">
      <c r="A84" s="35"/>
      <c r="B84" s="36"/>
      <c r="C84" s="201" t="s">
        <v>121</v>
      </c>
      <c r="D84" s="201" t="s">
        <v>123</v>
      </c>
      <c r="E84" s="202" t="s">
        <v>888</v>
      </c>
      <c r="F84" s="203" t="s">
        <v>889</v>
      </c>
      <c r="G84" s="204" t="s">
        <v>140</v>
      </c>
      <c r="H84" s="205">
        <v>1</v>
      </c>
      <c r="I84" s="206"/>
      <c r="J84" s="205">
        <f>ROUND(I84*H84,2)</f>
        <v>0</v>
      </c>
      <c r="K84" s="203" t="s">
        <v>127</v>
      </c>
      <c r="L84" s="41"/>
      <c r="M84" s="207" t="s">
        <v>18</v>
      </c>
      <c r="N84" s="208" t="s">
        <v>43</v>
      </c>
      <c r="O84" s="81"/>
      <c r="P84" s="209">
        <f>O84*H84</f>
        <v>0</v>
      </c>
      <c r="Q84" s="209">
        <v>0</v>
      </c>
      <c r="R84" s="209">
        <f>Q84*H84</f>
        <v>0</v>
      </c>
      <c r="S84" s="209">
        <v>0</v>
      </c>
      <c r="T84" s="210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1" t="s">
        <v>128</v>
      </c>
      <c r="AT84" s="211" t="s">
        <v>123</v>
      </c>
      <c r="AU84" s="211" t="s">
        <v>80</v>
      </c>
      <c r="AY84" s="14" t="s">
        <v>120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4" t="s">
        <v>80</v>
      </c>
      <c r="BK84" s="212">
        <f>ROUND(I84*H84,2)</f>
        <v>0</v>
      </c>
      <c r="BL84" s="14" t="s">
        <v>128</v>
      </c>
      <c r="BM84" s="211" t="s">
        <v>890</v>
      </c>
    </row>
    <row r="85" s="2" customFormat="1">
      <c r="A85" s="35"/>
      <c r="B85" s="36"/>
      <c r="C85" s="213" t="s">
        <v>145</v>
      </c>
      <c r="D85" s="213" t="s">
        <v>170</v>
      </c>
      <c r="E85" s="214" t="s">
        <v>891</v>
      </c>
      <c r="F85" s="215" t="s">
        <v>892</v>
      </c>
      <c r="G85" s="216" t="s">
        <v>256</v>
      </c>
      <c r="H85" s="217">
        <v>85</v>
      </c>
      <c r="I85" s="218"/>
      <c r="J85" s="217">
        <f>ROUND(I85*H85,2)</f>
        <v>0</v>
      </c>
      <c r="K85" s="215" t="s">
        <v>127</v>
      </c>
      <c r="L85" s="219"/>
      <c r="M85" s="220" t="s">
        <v>18</v>
      </c>
      <c r="N85" s="221" t="s">
        <v>43</v>
      </c>
      <c r="O85" s="81"/>
      <c r="P85" s="209">
        <f>O85*H85</f>
        <v>0</v>
      </c>
      <c r="Q85" s="209">
        <v>0</v>
      </c>
      <c r="R85" s="209">
        <f>Q85*H85</f>
        <v>0</v>
      </c>
      <c r="S85" s="209">
        <v>0</v>
      </c>
      <c r="T85" s="210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1" t="s">
        <v>173</v>
      </c>
      <c r="AT85" s="211" t="s">
        <v>170</v>
      </c>
      <c r="AU85" s="211" t="s">
        <v>80</v>
      </c>
      <c r="AY85" s="14" t="s">
        <v>120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14" t="s">
        <v>80</v>
      </c>
      <c r="BK85" s="212">
        <f>ROUND(I85*H85,2)</f>
        <v>0</v>
      </c>
      <c r="BL85" s="14" t="s">
        <v>173</v>
      </c>
      <c r="BM85" s="211" t="s">
        <v>893</v>
      </c>
    </row>
    <row r="86" s="2" customFormat="1">
      <c r="A86" s="35"/>
      <c r="B86" s="36"/>
      <c r="C86" s="213" t="s">
        <v>169</v>
      </c>
      <c r="D86" s="213" t="s">
        <v>170</v>
      </c>
      <c r="E86" s="214" t="s">
        <v>894</v>
      </c>
      <c r="F86" s="215" t="s">
        <v>895</v>
      </c>
      <c r="G86" s="216" t="s">
        <v>140</v>
      </c>
      <c r="H86" s="217">
        <v>1</v>
      </c>
      <c r="I86" s="218"/>
      <c r="J86" s="217">
        <f>ROUND(I86*H86,2)</f>
        <v>0</v>
      </c>
      <c r="K86" s="215" t="s">
        <v>127</v>
      </c>
      <c r="L86" s="219"/>
      <c r="M86" s="220" t="s">
        <v>18</v>
      </c>
      <c r="N86" s="221" t="s">
        <v>43</v>
      </c>
      <c r="O86" s="81"/>
      <c r="P86" s="209">
        <f>O86*H86</f>
        <v>0</v>
      </c>
      <c r="Q86" s="209">
        <v>0</v>
      </c>
      <c r="R86" s="209">
        <f>Q86*H86</f>
        <v>0</v>
      </c>
      <c r="S86" s="209">
        <v>0</v>
      </c>
      <c r="T86" s="210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1" t="s">
        <v>173</v>
      </c>
      <c r="AT86" s="211" t="s">
        <v>170</v>
      </c>
      <c r="AU86" s="211" t="s">
        <v>80</v>
      </c>
      <c r="AY86" s="14" t="s">
        <v>120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4" t="s">
        <v>80</v>
      </c>
      <c r="BK86" s="212">
        <f>ROUND(I86*H86,2)</f>
        <v>0</v>
      </c>
      <c r="BL86" s="14" t="s">
        <v>173</v>
      </c>
      <c r="BM86" s="211" t="s">
        <v>896</v>
      </c>
    </row>
    <row r="87" s="2" customFormat="1" ht="21.75" customHeight="1">
      <c r="A87" s="35"/>
      <c r="B87" s="36"/>
      <c r="C87" s="201" t="s">
        <v>7</v>
      </c>
      <c r="D87" s="201" t="s">
        <v>123</v>
      </c>
      <c r="E87" s="202" t="s">
        <v>897</v>
      </c>
      <c r="F87" s="203" t="s">
        <v>898</v>
      </c>
      <c r="G87" s="204" t="s">
        <v>140</v>
      </c>
      <c r="H87" s="205">
        <v>28</v>
      </c>
      <c r="I87" s="206"/>
      <c r="J87" s="205">
        <f>ROUND(I87*H87,2)</f>
        <v>0</v>
      </c>
      <c r="K87" s="203" t="s">
        <v>127</v>
      </c>
      <c r="L87" s="41"/>
      <c r="M87" s="207" t="s">
        <v>18</v>
      </c>
      <c r="N87" s="208" t="s">
        <v>43</v>
      </c>
      <c r="O87" s="81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1" t="s">
        <v>128</v>
      </c>
      <c r="AT87" s="211" t="s">
        <v>123</v>
      </c>
      <c r="AU87" s="211" t="s">
        <v>80</v>
      </c>
      <c r="AY87" s="14" t="s">
        <v>120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4" t="s">
        <v>80</v>
      </c>
      <c r="BK87" s="212">
        <f>ROUND(I87*H87,2)</f>
        <v>0</v>
      </c>
      <c r="BL87" s="14" t="s">
        <v>128</v>
      </c>
      <c r="BM87" s="211" t="s">
        <v>899</v>
      </c>
    </row>
    <row r="88" s="2" customFormat="1">
      <c r="A88" s="35"/>
      <c r="B88" s="36"/>
      <c r="C88" s="213" t="s">
        <v>237</v>
      </c>
      <c r="D88" s="213" t="s">
        <v>170</v>
      </c>
      <c r="E88" s="214" t="s">
        <v>900</v>
      </c>
      <c r="F88" s="215" t="s">
        <v>901</v>
      </c>
      <c r="G88" s="216" t="s">
        <v>140</v>
      </c>
      <c r="H88" s="217">
        <v>28</v>
      </c>
      <c r="I88" s="218"/>
      <c r="J88" s="217">
        <f>ROUND(I88*H88,2)</f>
        <v>0</v>
      </c>
      <c r="K88" s="215" t="s">
        <v>127</v>
      </c>
      <c r="L88" s="219"/>
      <c r="M88" s="220" t="s">
        <v>18</v>
      </c>
      <c r="N88" s="221" t="s">
        <v>43</v>
      </c>
      <c r="O88" s="81"/>
      <c r="P88" s="209">
        <f>O88*H88</f>
        <v>0</v>
      </c>
      <c r="Q88" s="209">
        <v>0</v>
      </c>
      <c r="R88" s="209">
        <f>Q88*H88</f>
        <v>0</v>
      </c>
      <c r="S88" s="209">
        <v>0</v>
      </c>
      <c r="T88" s="21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1" t="s">
        <v>173</v>
      </c>
      <c r="AT88" s="211" t="s">
        <v>170</v>
      </c>
      <c r="AU88" s="211" t="s">
        <v>80</v>
      </c>
      <c r="AY88" s="14" t="s">
        <v>120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80</v>
      </c>
      <c r="BK88" s="212">
        <f>ROUND(I88*H88,2)</f>
        <v>0</v>
      </c>
      <c r="BL88" s="14" t="s">
        <v>173</v>
      </c>
      <c r="BM88" s="211" t="s">
        <v>902</v>
      </c>
    </row>
    <row r="89" s="2" customFormat="1">
      <c r="A89" s="35"/>
      <c r="B89" s="36"/>
      <c r="C89" s="201" t="s">
        <v>134</v>
      </c>
      <c r="D89" s="201" t="s">
        <v>123</v>
      </c>
      <c r="E89" s="202" t="s">
        <v>903</v>
      </c>
      <c r="F89" s="203" t="s">
        <v>904</v>
      </c>
      <c r="G89" s="204" t="s">
        <v>140</v>
      </c>
      <c r="H89" s="205">
        <v>143</v>
      </c>
      <c r="I89" s="206"/>
      <c r="J89" s="205">
        <f>ROUND(I89*H89,2)</f>
        <v>0</v>
      </c>
      <c r="K89" s="203" t="s">
        <v>127</v>
      </c>
      <c r="L89" s="41"/>
      <c r="M89" s="207" t="s">
        <v>18</v>
      </c>
      <c r="N89" s="208" t="s">
        <v>43</v>
      </c>
      <c r="O89" s="81"/>
      <c r="P89" s="209">
        <f>O89*H89</f>
        <v>0</v>
      </c>
      <c r="Q89" s="209">
        <v>0</v>
      </c>
      <c r="R89" s="209">
        <f>Q89*H89</f>
        <v>0</v>
      </c>
      <c r="S89" s="209">
        <v>0</v>
      </c>
      <c r="T89" s="210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1" t="s">
        <v>128</v>
      </c>
      <c r="AT89" s="211" t="s">
        <v>123</v>
      </c>
      <c r="AU89" s="211" t="s">
        <v>80</v>
      </c>
      <c r="AY89" s="14" t="s">
        <v>120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4" t="s">
        <v>80</v>
      </c>
      <c r="BK89" s="212">
        <f>ROUND(I89*H89,2)</f>
        <v>0</v>
      </c>
      <c r="BL89" s="14" t="s">
        <v>128</v>
      </c>
      <c r="BM89" s="211" t="s">
        <v>905</v>
      </c>
    </row>
    <row r="90" s="2" customFormat="1">
      <c r="A90" s="35"/>
      <c r="B90" s="36"/>
      <c r="C90" s="213" t="s">
        <v>128</v>
      </c>
      <c r="D90" s="213" t="s">
        <v>170</v>
      </c>
      <c r="E90" s="214" t="s">
        <v>906</v>
      </c>
      <c r="F90" s="215" t="s">
        <v>907</v>
      </c>
      <c r="G90" s="216" t="s">
        <v>140</v>
      </c>
      <c r="H90" s="217">
        <v>143</v>
      </c>
      <c r="I90" s="218"/>
      <c r="J90" s="217">
        <f>ROUND(I90*H90,2)</f>
        <v>0</v>
      </c>
      <c r="K90" s="215" t="s">
        <v>127</v>
      </c>
      <c r="L90" s="219"/>
      <c r="M90" s="220" t="s">
        <v>18</v>
      </c>
      <c r="N90" s="221" t="s">
        <v>43</v>
      </c>
      <c r="O90" s="81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1" t="s">
        <v>173</v>
      </c>
      <c r="AT90" s="211" t="s">
        <v>170</v>
      </c>
      <c r="AU90" s="211" t="s">
        <v>80</v>
      </c>
      <c r="AY90" s="14" t="s">
        <v>120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4" t="s">
        <v>80</v>
      </c>
      <c r="BK90" s="212">
        <f>ROUND(I90*H90,2)</f>
        <v>0</v>
      </c>
      <c r="BL90" s="14" t="s">
        <v>173</v>
      </c>
      <c r="BM90" s="211" t="s">
        <v>908</v>
      </c>
    </row>
    <row r="91" s="2" customFormat="1">
      <c r="A91" s="35"/>
      <c r="B91" s="36"/>
      <c r="C91" s="201" t="s">
        <v>80</v>
      </c>
      <c r="D91" s="201" t="s">
        <v>123</v>
      </c>
      <c r="E91" s="202" t="s">
        <v>909</v>
      </c>
      <c r="F91" s="203" t="s">
        <v>910</v>
      </c>
      <c r="G91" s="204" t="s">
        <v>140</v>
      </c>
      <c r="H91" s="205">
        <v>4</v>
      </c>
      <c r="I91" s="206"/>
      <c r="J91" s="205">
        <f>ROUND(I91*H91,2)</f>
        <v>0</v>
      </c>
      <c r="K91" s="203" t="s">
        <v>127</v>
      </c>
      <c r="L91" s="41"/>
      <c r="M91" s="207" t="s">
        <v>18</v>
      </c>
      <c r="N91" s="208" t="s">
        <v>43</v>
      </c>
      <c r="O91" s="81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1" t="s">
        <v>911</v>
      </c>
      <c r="AT91" s="211" t="s">
        <v>123</v>
      </c>
      <c r="AU91" s="211" t="s">
        <v>80</v>
      </c>
      <c r="AY91" s="14" t="s">
        <v>120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4" t="s">
        <v>80</v>
      </c>
      <c r="BK91" s="212">
        <f>ROUND(I91*H91,2)</f>
        <v>0</v>
      </c>
      <c r="BL91" s="14" t="s">
        <v>911</v>
      </c>
      <c r="BM91" s="211" t="s">
        <v>912</v>
      </c>
    </row>
    <row r="92" s="2" customFormat="1">
      <c r="A92" s="35"/>
      <c r="B92" s="36"/>
      <c r="C92" s="213" t="s">
        <v>82</v>
      </c>
      <c r="D92" s="213" t="s">
        <v>170</v>
      </c>
      <c r="E92" s="214" t="s">
        <v>913</v>
      </c>
      <c r="F92" s="215" t="s">
        <v>914</v>
      </c>
      <c r="G92" s="216" t="s">
        <v>140</v>
      </c>
      <c r="H92" s="217">
        <v>4</v>
      </c>
      <c r="I92" s="218"/>
      <c r="J92" s="217">
        <f>ROUND(I92*H92,2)</f>
        <v>0</v>
      </c>
      <c r="K92" s="215" t="s">
        <v>127</v>
      </c>
      <c r="L92" s="219"/>
      <c r="M92" s="220" t="s">
        <v>18</v>
      </c>
      <c r="N92" s="221" t="s">
        <v>43</v>
      </c>
      <c r="O92" s="81"/>
      <c r="P92" s="209">
        <f>O92*H92</f>
        <v>0</v>
      </c>
      <c r="Q92" s="209">
        <v>0</v>
      </c>
      <c r="R92" s="209">
        <f>Q92*H92</f>
        <v>0</v>
      </c>
      <c r="S92" s="209">
        <v>0</v>
      </c>
      <c r="T92" s="210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1" t="s">
        <v>173</v>
      </c>
      <c r="AT92" s="211" t="s">
        <v>170</v>
      </c>
      <c r="AU92" s="211" t="s">
        <v>80</v>
      </c>
      <c r="AY92" s="14" t="s">
        <v>120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80</v>
      </c>
      <c r="BK92" s="212">
        <f>ROUND(I92*H92,2)</f>
        <v>0</v>
      </c>
      <c r="BL92" s="14" t="s">
        <v>173</v>
      </c>
      <c r="BM92" s="211" t="s">
        <v>915</v>
      </c>
    </row>
    <row r="93" s="2" customFormat="1" ht="16.5" customHeight="1">
      <c r="A93" s="35"/>
      <c r="B93" s="36"/>
      <c r="C93" s="201" t="s">
        <v>182</v>
      </c>
      <c r="D93" s="201" t="s">
        <v>123</v>
      </c>
      <c r="E93" s="202" t="s">
        <v>916</v>
      </c>
      <c r="F93" s="203" t="s">
        <v>917</v>
      </c>
      <c r="G93" s="204" t="s">
        <v>256</v>
      </c>
      <c r="H93" s="205">
        <v>85</v>
      </c>
      <c r="I93" s="206"/>
      <c r="J93" s="205">
        <f>ROUND(I93*H93,2)</f>
        <v>0</v>
      </c>
      <c r="K93" s="203" t="s">
        <v>127</v>
      </c>
      <c r="L93" s="41"/>
      <c r="M93" s="207" t="s">
        <v>18</v>
      </c>
      <c r="N93" s="208" t="s">
        <v>43</v>
      </c>
      <c r="O93" s="81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1" t="s">
        <v>128</v>
      </c>
      <c r="AT93" s="211" t="s">
        <v>123</v>
      </c>
      <c r="AU93" s="211" t="s">
        <v>80</v>
      </c>
      <c r="AY93" s="14" t="s">
        <v>120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4" t="s">
        <v>80</v>
      </c>
      <c r="BK93" s="212">
        <f>ROUND(I93*H93,2)</f>
        <v>0</v>
      </c>
      <c r="BL93" s="14" t="s">
        <v>128</v>
      </c>
      <c r="BM93" s="211" t="s">
        <v>918</v>
      </c>
    </row>
    <row r="94" s="2" customFormat="1">
      <c r="A94" s="35"/>
      <c r="B94" s="36"/>
      <c r="C94" s="201" t="s">
        <v>214</v>
      </c>
      <c r="D94" s="201" t="s">
        <v>123</v>
      </c>
      <c r="E94" s="202" t="s">
        <v>919</v>
      </c>
      <c r="F94" s="203" t="s">
        <v>920</v>
      </c>
      <c r="G94" s="204" t="s">
        <v>140</v>
      </c>
      <c r="H94" s="205">
        <v>5</v>
      </c>
      <c r="I94" s="206"/>
      <c r="J94" s="205">
        <f>ROUND(I94*H94,2)</f>
        <v>0</v>
      </c>
      <c r="K94" s="203" t="s">
        <v>127</v>
      </c>
      <c r="L94" s="41"/>
      <c r="M94" s="207" t="s">
        <v>18</v>
      </c>
      <c r="N94" s="208" t="s">
        <v>43</v>
      </c>
      <c r="O94" s="81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1" t="s">
        <v>128</v>
      </c>
      <c r="AT94" s="211" t="s">
        <v>123</v>
      </c>
      <c r="AU94" s="211" t="s">
        <v>80</v>
      </c>
      <c r="AY94" s="14" t="s">
        <v>120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80</v>
      </c>
      <c r="BK94" s="212">
        <f>ROUND(I94*H94,2)</f>
        <v>0</v>
      </c>
      <c r="BL94" s="14" t="s">
        <v>128</v>
      </c>
      <c r="BM94" s="211" t="s">
        <v>921</v>
      </c>
    </row>
    <row r="95" s="2" customFormat="1">
      <c r="A95" s="35"/>
      <c r="B95" s="36"/>
      <c r="C95" s="201" t="s">
        <v>186</v>
      </c>
      <c r="D95" s="201" t="s">
        <v>123</v>
      </c>
      <c r="E95" s="202" t="s">
        <v>922</v>
      </c>
      <c r="F95" s="203" t="s">
        <v>923</v>
      </c>
      <c r="G95" s="204" t="s">
        <v>140</v>
      </c>
      <c r="H95" s="205">
        <v>25</v>
      </c>
      <c r="I95" s="206"/>
      <c r="J95" s="205">
        <f>ROUND(I95*H95,2)</f>
        <v>0</v>
      </c>
      <c r="K95" s="203" t="s">
        <v>127</v>
      </c>
      <c r="L95" s="41"/>
      <c r="M95" s="207" t="s">
        <v>18</v>
      </c>
      <c r="N95" s="208" t="s">
        <v>43</v>
      </c>
      <c r="O95" s="81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1" t="s">
        <v>128</v>
      </c>
      <c r="AT95" s="211" t="s">
        <v>123</v>
      </c>
      <c r="AU95" s="211" t="s">
        <v>80</v>
      </c>
      <c r="AY95" s="14" t="s">
        <v>120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4" t="s">
        <v>80</v>
      </c>
      <c r="BK95" s="212">
        <f>ROUND(I95*H95,2)</f>
        <v>0</v>
      </c>
      <c r="BL95" s="14" t="s">
        <v>128</v>
      </c>
      <c r="BM95" s="211" t="s">
        <v>924</v>
      </c>
    </row>
    <row r="96" s="2" customFormat="1">
      <c r="A96" s="35"/>
      <c r="B96" s="36"/>
      <c r="C96" s="213" t="s">
        <v>266</v>
      </c>
      <c r="D96" s="213" t="s">
        <v>170</v>
      </c>
      <c r="E96" s="214" t="s">
        <v>925</v>
      </c>
      <c r="F96" s="215" t="s">
        <v>926</v>
      </c>
      <c r="G96" s="216" t="s">
        <v>140</v>
      </c>
      <c r="H96" s="217">
        <v>28</v>
      </c>
      <c r="I96" s="218"/>
      <c r="J96" s="217">
        <f>ROUND(I96*H96,2)</f>
        <v>0</v>
      </c>
      <c r="K96" s="215" t="s">
        <v>127</v>
      </c>
      <c r="L96" s="219"/>
      <c r="M96" s="220" t="s">
        <v>18</v>
      </c>
      <c r="N96" s="221" t="s">
        <v>43</v>
      </c>
      <c r="O96" s="81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1" t="s">
        <v>173</v>
      </c>
      <c r="AT96" s="211" t="s">
        <v>170</v>
      </c>
      <c r="AU96" s="211" t="s">
        <v>80</v>
      </c>
      <c r="AY96" s="14" t="s">
        <v>120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4" t="s">
        <v>80</v>
      </c>
      <c r="BK96" s="212">
        <f>ROUND(I96*H96,2)</f>
        <v>0</v>
      </c>
      <c r="BL96" s="14" t="s">
        <v>173</v>
      </c>
      <c r="BM96" s="211" t="s">
        <v>927</v>
      </c>
    </row>
    <row r="97" s="2" customFormat="1" ht="44.25" customHeight="1">
      <c r="A97" s="35"/>
      <c r="B97" s="36"/>
      <c r="C97" s="201" t="s">
        <v>218</v>
      </c>
      <c r="D97" s="201" t="s">
        <v>123</v>
      </c>
      <c r="E97" s="202" t="s">
        <v>928</v>
      </c>
      <c r="F97" s="203" t="s">
        <v>929</v>
      </c>
      <c r="G97" s="204" t="s">
        <v>140</v>
      </c>
      <c r="H97" s="205">
        <v>144</v>
      </c>
      <c r="I97" s="206"/>
      <c r="J97" s="205">
        <f>ROUND(I97*H97,2)</f>
        <v>0</v>
      </c>
      <c r="K97" s="203" t="s">
        <v>127</v>
      </c>
      <c r="L97" s="41"/>
      <c r="M97" s="207" t="s">
        <v>18</v>
      </c>
      <c r="N97" s="208" t="s">
        <v>43</v>
      </c>
      <c r="O97" s="81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1" t="s">
        <v>128</v>
      </c>
      <c r="AT97" s="211" t="s">
        <v>123</v>
      </c>
      <c r="AU97" s="211" t="s">
        <v>80</v>
      </c>
      <c r="AY97" s="14" t="s">
        <v>120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4" t="s">
        <v>80</v>
      </c>
      <c r="BK97" s="212">
        <f>ROUND(I97*H97,2)</f>
        <v>0</v>
      </c>
      <c r="BL97" s="14" t="s">
        <v>128</v>
      </c>
      <c r="BM97" s="211" t="s">
        <v>930</v>
      </c>
    </row>
    <row r="98" s="2" customFormat="1">
      <c r="A98" s="35"/>
      <c r="B98" s="36"/>
      <c r="C98" s="201" t="s">
        <v>222</v>
      </c>
      <c r="D98" s="201" t="s">
        <v>123</v>
      </c>
      <c r="E98" s="202" t="s">
        <v>756</v>
      </c>
      <c r="F98" s="203" t="s">
        <v>757</v>
      </c>
      <c r="G98" s="204" t="s">
        <v>132</v>
      </c>
      <c r="H98" s="205">
        <v>30</v>
      </c>
      <c r="I98" s="206"/>
      <c r="J98" s="205">
        <f>ROUND(I98*H98,2)</f>
        <v>0</v>
      </c>
      <c r="K98" s="203" t="s">
        <v>127</v>
      </c>
      <c r="L98" s="41"/>
      <c r="M98" s="207" t="s">
        <v>18</v>
      </c>
      <c r="N98" s="208" t="s">
        <v>43</v>
      </c>
      <c r="O98" s="81"/>
      <c r="P98" s="209">
        <f>O98*H98</f>
        <v>0</v>
      </c>
      <c r="Q98" s="209">
        <v>0</v>
      </c>
      <c r="R98" s="209">
        <f>Q98*H98</f>
        <v>0</v>
      </c>
      <c r="S98" s="209">
        <v>0</v>
      </c>
      <c r="T98" s="210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1" t="s">
        <v>128</v>
      </c>
      <c r="AT98" s="211" t="s">
        <v>123</v>
      </c>
      <c r="AU98" s="211" t="s">
        <v>80</v>
      </c>
      <c r="AY98" s="14" t="s">
        <v>120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80</v>
      </c>
      <c r="BK98" s="212">
        <f>ROUND(I98*H98,2)</f>
        <v>0</v>
      </c>
      <c r="BL98" s="14" t="s">
        <v>128</v>
      </c>
      <c r="BM98" s="211" t="s">
        <v>931</v>
      </c>
    </row>
    <row r="99" s="2" customFormat="1" ht="101.25" customHeight="1">
      <c r="A99" s="35"/>
      <c r="B99" s="36"/>
      <c r="C99" s="201" t="s">
        <v>226</v>
      </c>
      <c r="D99" s="201" t="s">
        <v>123</v>
      </c>
      <c r="E99" s="202" t="s">
        <v>760</v>
      </c>
      <c r="F99" s="203" t="s">
        <v>761</v>
      </c>
      <c r="G99" s="204" t="s">
        <v>140</v>
      </c>
      <c r="H99" s="205">
        <v>1</v>
      </c>
      <c r="I99" s="206"/>
      <c r="J99" s="205">
        <f>ROUND(I99*H99,2)</f>
        <v>0</v>
      </c>
      <c r="K99" s="203" t="s">
        <v>127</v>
      </c>
      <c r="L99" s="41"/>
      <c r="M99" s="207" t="s">
        <v>18</v>
      </c>
      <c r="N99" s="208" t="s">
        <v>43</v>
      </c>
      <c r="O99" s="81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1" t="s">
        <v>128</v>
      </c>
      <c r="AT99" s="211" t="s">
        <v>123</v>
      </c>
      <c r="AU99" s="211" t="s">
        <v>80</v>
      </c>
      <c r="AY99" s="14" t="s">
        <v>120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4" t="s">
        <v>80</v>
      </c>
      <c r="BK99" s="212">
        <f>ROUND(I99*H99,2)</f>
        <v>0</v>
      </c>
      <c r="BL99" s="14" t="s">
        <v>128</v>
      </c>
      <c r="BM99" s="211" t="s">
        <v>932</v>
      </c>
    </row>
    <row r="100" s="2" customFormat="1" ht="33" customHeight="1">
      <c r="A100" s="35"/>
      <c r="B100" s="36"/>
      <c r="C100" s="201" t="s">
        <v>230</v>
      </c>
      <c r="D100" s="201" t="s">
        <v>123</v>
      </c>
      <c r="E100" s="202" t="s">
        <v>764</v>
      </c>
      <c r="F100" s="203" t="s">
        <v>765</v>
      </c>
      <c r="G100" s="204" t="s">
        <v>140</v>
      </c>
      <c r="H100" s="205">
        <v>3</v>
      </c>
      <c r="I100" s="206"/>
      <c r="J100" s="205">
        <f>ROUND(I100*H100,2)</f>
        <v>0</v>
      </c>
      <c r="K100" s="203" t="s">
        <v>127</v>
      </c>
      <c r="L100" s="41"/>
      <c r="M100" s="207" t="s">
        <v>18</v>
      </c>
      <c r="N100" s="208" t="s">
        <v>43</v>
      </c>
      <c r="O100" s="81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1" t="s">
        <v>128</v>
      </c>
      <c r="AT100" s="211" t="s">
        <v>123</v>
      </c>
      <c r="AU100" s="211" t="s">
        <v>80</v>
      </c>
      <c r="AY100" s="14" t="s">
        <v>120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4" t="s">
        <v>80</v>
      </c>
      <c r="BK100" s="212">
        <f>ROUND(I100*H100,2)</f>
        <v>0</v>
      </c>
      <c r="BL100" s="14" t="s">
        <v>128</v>
      </c>
      <c r="BM100" s="211" t="s">
        <v>933</v>
      </c>
    </row>
    <row r="101" s="2" customFormat="1" ht="21.75" customHeight="1">
      <c r="A101" s="35"/>
      <c r="B101" s="36"/>
      <c r="C101" s="213" t="s">
        <v>245</v>
      </c>
      <c r="D101" s="213" t="s">
        <v>170</v>
      </c>
      <c r="E101" s="214" t="s">
        <v>934</v>
      </c>
      <c r="F101" s="215" t="s">
        <v>935</v>
      </c>
      <c r="G101" s="216" t="s">
        <v>140</v>
      </c>
      <c r="H101" s="217">
        <v>2</v>
      </c>
      <c r="I101" s="218"/>
      <c r="J101" s="217">
        <f>ROUND(I101*H101,2)</f>
        <v>0</v>
      </c>
      <c r="K101" s="215" t="s">
        <v>127</v>
      </c>
      <c r="L101" s="219"/>
      <c r="M101" s="220" t="s">
        <v>18</v>
      </c>
      <c r="N101" s="221" t="s">
        <v>43</v>
      </c>
      <c r="O101" s="81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1" t="s">
        <v>173</v>
      </c>
      <c r="AT101" s="211" t="s">
        <v>170</v>
      </c>
      <c r="AU101" s="211" t="s">
        <v>80</v>
      </c>
      <c r="AY101" s="14" t="s">
        <v>120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80</v>
      </c>
      <c r="BK101" s="212">
        <f>ROUND(I101*H101,2)</f>
        <v>0</v>
      </c>
      <c r="BL101" s="14" t="s">
        <v>173</v>
      </c>
      <c r="BM101" s="211" t="s">
        <v>936</v>
      </c>
    </row>
    <row r="102" s="2" customFormat="1" ht="114.9" customHeight="1">
      <c r="A102" s="35"/>
      <c r="B102" s="36"/>
      <c r="C102" s="201" t="s">
        <v>258</v>
      </c>
      <c r="D102" s="201" t="s">
        <v>123</v>
      </c>
      <c r="E102" s="202" t="s">
        <v>768</v>
      </c>
      <c r="F102" s="203" t="s">
        <v>769</v>
      </c>
      <c r="G102" s="204" t="s">
        <v>140</v>
      </c>
      <c r="H102" s="205">
        <v>1</v>
      </c>
      <c r="I102" s="206"/>
      <c r="J102" s="205">
        <f>ROUND(I102*H102,2)</f>
        <v>0</v>
      </c>
      <c r="K102" s="203" t="s">
        <v>127</v>
      </c>
      <c r="L102" s="41"/>
      <c r="M102" s="207" t="s">
        <v>18</v>
      </c>
      <c r="N102" s="208" t="s">
        <v>43</v>
      </c>
      <c r="O102" s="81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1" t="s">
        <v>128</v>
      </c>
      <c r="AT102" s="211" t="s">
        <v>123</v>
      </c>
      <c r="AU102" s="211" t="s">
        <v>80</v>
      </c>
      <c r="AY102" s="14" t="s">
        <v>120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4" t="s">
        <v>80</v>
      </c>
      <c r="BK102" s="212">
        <f>ROUND(I102*H102,2)</f>
        <v>0</v>
      </c>
      <c r="BL102" s="14" t="s">
        <v>128</v>
      </c>
      <c r="BM102" s="211" t="s">
        <v>937</v>
      </c>
    </row>
    <row r="103" s="2" customFormat="1">
      <c r="A103" s="35"/>
      <c r="B103" s="36"/>
      <c r="C103" s="201" t="s">
        <v>262</v>
      </c>
      <c r="D103" s="201" t="s">
        <v>123</v>
      </c>
      <c r="E103" s="202" t="s">
        <v>772</v>
      </c>
      <c r="F103" s="203" t="s">
        <v>773</v>
      </c>
      <c r="G103" s="204" t="s">
        <v>140</v>
      </c>
      <c r="H103" s="205">
        <v>5</v>
      </c>
      <c r="I103" s="206"/>
      <c r="J103" s="205">
        <f>ROUND(I103*H103,2)</f>
        <v>0</v>
      </c>
      <c r="K103" s="203" t="s">
        <v>127</v>
      </c>
      <c r="L103" s="41"/>
      <c r="M103" s="207" t="s">
        <v>18</v>
      </c>
      <c r="N103" s="208" t="s">
        <v>43</v>
      </c>
      <c r="O103" s="81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1" t="s">
        <v>128</v>
      </c>
      <c r="AT103" s="211" t="s">
        <v>123</v>
      </c>
      <c r="AU103" s="211" t="s">
        <v>80</v>
      </c>
      <c r="AY103" s="14" t="s">
        <v>120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4" t="s">
        <v>80</v>
      </c>
      <c r="BK103" s="212">
        <f>ROUND(I103*H103,2)</f>
        <v>0</v>
      </c>
      <c r="BL103" s="14" t="s">
        <v>128</v>
      </c>
      <c r="BM103" s="211" t="s">
        <v>938</v>
      </c>
    </row>
    <row r="104" s="2" customFormat="1">
      <c r="A104" s="35"/>
      <c r="B104" s="36"/>
      <c r="C104" s="201" t="s">
        <v>191</v>
      </c>
      <c r="D104" s="201" t="s">
        <v>123</v>
      </c>
      <c r="E104" s="202" t="s">
        <v>939</v>
      </c>
      <c r="F104" s="203" t="s">
        <v>940</v>
      </c>
      <c r="G104" s="204" t="s">
        <v>140</v>
      </c>
      <c r="H104" s="205">
        <v>117</v>
      </c>
      <c r="I104" s="206"/>
      <c r="J104" s="205">
        <f>ROUND(I104*H104,2)</f>
        <v>0</v>
      </c>
      <c r="K104" s="203" t="s">
        <v>127</v>
      </c>
      <c r="L104" s="41"/>
      <c r="M104" s="207" t="s">
        <v>18</v>
      </c>
      <c r="N104" s="208" t="s">
        <v>43</v>
      </c>
      <c r="O104" s="81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1" t="s">
        <v>128</v>
      </c>
      <c r="AT104" s="211" t="s">
        <v>123</v>
      </c>
      <c r="AU104" s="211" t="s">
        <v>80</v>
      </c>
      <c r="AY104" s="14" t="s">
        <v>120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80</v>
      </c>
      <c r="BK104" s="212">
        <f>ROUND(I104*H104,2)</f>
        <v>0</v>
      </c>
      <c r="BL104" s="14" t="s">
        <v>128</v>
      </c>
      <c r="BM104" s="211" t="s">
        <v>941</v>
      </c>
    </row>
    <row r="105" s="2" customFormat="1">
      <c r="A105" s="35"/>
      <c r="B105" s="36"/>
      <c r="C105" s="201" t="s">
        <v>195</v>
      </c>
      <c r="D105" s="201" t="s">
        <v>123</v>
      </c>
      <c r="E105" s="202" t="s">
        <v>789</v>
      </c>
      <c r="F105" s="203" t="s">
        <v>790</v>
      </c>
      <c r="G105" s="204" t="s">
        <v>140</v>
      </c>
      <c r="H105" s="205">
        <v>1</v>
      </c>
      <c r="I105" s="206"/>
      <c r="J105" s="205">
        <f>ROUND(I105*H105,2)</f>
        <v>0</v>
      </c>
      <c r="K105" s="203" t="s">
        <v>127</v>
      </c>
      <c r="L105" s="41"/>
      <c r="M105" s="207" t="s">
        <v>18</v>
      </c>
      <c r="N105" s="208" t="s">
        <v>43</v>
      </c>
      <c r="O105" s="81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1" t="s">
        <v>128</v>
      </c>
      <c r="AT105" s="211" t="s">
        <v>123</v>
      </c>
      <c r="AU105" s="211" t="s">
        <v>80</v>
      </c>
      <c r="AY105" s="14" t="s">
        <v>120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4" t="s">
        <v>80</v>
      </c>
      <c r="BK105" s="212">
        <f>ROUND(I105*H105,2)</f>
        <v>0</v>
      </c>
      <c r="BL105" s="14" t="s">
        <v>128</v>
      </c>
      <c r="BM105" s="211" t="s">
        <v>942</v>
      </c>
    </row>
    <row r="106" s="2" customFormat="1" ht="44.25" customHeight="1">
      <c r="A106" s="35"/>
      <c r="B106" s="36"/>
      <c r="C106" s="201" t="s">
        <v>199</v>
      </c>
      <c r="D106" s="201" t="s">
        <v>123</v>
      </c>
      <c r="E106" s="202" t="s">
        <v>797</v>
      </c>
      <c r="F106" s="203" t="s">
        <v>798</v>
      </c>
      <c r="G106" s="204" t="s">
        <v>140</v>
      </c>
      <c r="H106" s="205">
        <v>2</v>
      </c>
      <c r="I106" s="206"/>
      <c r="J106" s="205">
        <f>ROUND(I106*H106,2)</f>
        <v>0</v>
      </c>
      <c r="K106" s="203" t="s">
        <v>127</v>
      </c>
      <c r="L106" s="41"/>
      <c r="M106" s="207" t="s">
        <v>18</v>
      </c>
      <c r="N106" s="208" t="s">
        <v>43</v>
      </c>
      <c r="O106" s="81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1" t="s">
        <v>128</v>
      </c>
      <c r="AT106" s="211" t="s">
        <v>123</v>
      </c>
      <c r="AU106" s="211" t="s">
        <v>80</v>
      </c>
      <c r="AY106" s="14" t="s">
        <v>120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4" t="s">
        <v>80</v>
      </c>
      <c r="BK106" s="212">
        <f>ROUND(I106*H106,2)</f>
        <v>0</v>
      </c>
      <c r="BL106" s="14" t="s">
        <v>128</v>
      </c>
      <c r="BM106" s="211" t="s">
        <v>943</v>
      </c>
    </row>
    <row r="107" s="2" customFormat="1" ht="21.75" customHeight="1">
      <c r="A107" s="35"/>
      <c r="B107" s="36"/>
      <c r="C107" s="201" t="s">
        <v>241</v>
      </c>
      <c r="D107" s="201" t="s">
        <v>123</v>
      </c>
      <c r="E107" s="202" t="s">
        <v>944</v>
      </c>
      <c r="F107" s="203" t="s">
        <v>945</v>
      </c>
      <c r="G107" s="204" t="s">
        <v>256</v>
      </c>
      <c r="H107" s="205">
        <v>80</v>
      </c>
      <c r="I107" s="206"/>
      <c r="J107" s="205">
        <f>ROUND(I107*H107,2)</f>
        <v>0</v>
      </c>
      <c r="K107" s="203" t="s">
        <v>127</v>
      </c>
      <c r="L107" s="41"/>
      <c r="M107" s="235" t="s">
        <v>18</v>
      </c>
      <c r="N107" s="236" t="s">
        <v>43</v>
      </c>
      <c r="O107" s="224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1" t="s">
        <v>128</v>
      </c>
      <c r="AT107" s="211" t="s">
        <v>123</v>
      </c>
      <c r="AU107" s="211" t="s">
        <v>80</v>
      </c>
      <c r="AY107" s="14" t="s">
        <v>120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4" t="s">
        <v>80</v>
      </c>
      <c r="BK107" s="212">
        <f>ROUND(I107*H107,2)</f>
        <v>0</v>
      </c>
      <c r="BL107" s="14" t="s">
        <v>128</v>
      </c>
      <c r="BM107" s="211" t="s">
        <v>946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41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A17/Rng671K5b2A/f4E0aYeLdUjALfEz7WMKRx1Fs8LQ0FN+fB4rjIUiA5rMEi4QOG4kIetzbVPh2IHE6Gdp9w==" hashValue="9HFcEqBSXSQ6dNNviqopq9UzgGCQArVb+IcdXpG4OWBVojjCnPE5h3NSTTlnS+pu4a1MsdxHGhsmHw3RyZr2+Q==" algorithmName="SHA-512" password="CC35"/>
  <autoFilter ref="C79:K10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90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15</v>
      </c>
      <c r="L6" s="17"/>
    </row>
    <row r="7" hidden="1" s="1" customFormat="1" ht="26.25" customHeight="1">
      <c r="B7" s="17"/>
      <c r="E7" s="130" t="str">
        <f>'Rekapitulace stavby'!K6</f>
        <v>Oprava TV v úseku Libice nad Cidlinou (mimo) – Poděbrady (mimo)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91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947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17</v>
      </c>
      <c r="E11" s="35"/>
      <c r="F11" s="133" t="s">
        <v>18</v>
      </c>
      <c r="G11" s="35"/>
      <c r="H11" s="35"/>
      <c r="I11" s="129" t="s">
        <v>19</v>
      </c>
      <c r="J11" s="133" t="s">
        <v>18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20</v>
      </c>
      <c r="E12" s="35"/>
      <c r="F12" s="133" t="s">
        <v>21</v>
      </c>
      <c r="G12" s="35"/>
      <c r="H12" s="35"/>
      <c r="I12" s="129" t="s">
        <v>22</v>
      </c>
      <c r="J12" s="134" t="str">
        <f>'Rekapitulace stavby'!AN8</f>
        <v>10. 5. 2021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24</v>
      </c>
      <c r="E14" s="35"/>
      <c r="F14" s="35"/>
      <c r="G14" s="35"/>
      <c r="H14" s="35"/>
      <c r="I14" s="129" t="s">
        <v>25</v>
      </c>
      <c r="J14" s="133" t="s">
        <v>26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29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25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25</v>
      </c>
      <c r="J20" s="133" t="s">
        <v>26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28</v>
      </c>
      <c r="J21" s="133" t="s">
        <v>29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35</v>
      </c>
      <c r="E23" s="35"/>
      <c r="F23" s="35"/>
      <c r="G23" s="35"/>
      <c r="H23" s="35"/>
      <c r="I23" s="129" t="s">
        <v>25</v>
      </c>
      <c r="J23" s="133" t="s">
        <v>26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29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5"/>
      <c r="B27" s="136"/>
      <c r="C27" s="135"/>
      <c r="D27" s="135"/>
      <c r="E27" s="137" t="s">
        <v>93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ROUND((SUM(BE80:BE83)),  2)</f>
        <v>0</v>
      </c>
      <c r="G33" s="35"/>
      <c r="H33" s="35"/>
      <c r="I33" s="145">
        <v>0.20999999999999999</v>
      </c>
      <c r="J33" s="144">
        <f>ROUND(((SUM(BE80:BE83))*I33),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44</v>
      </c>
      <c r="F34" s="144">
        <f>ROUND((SUM(BF80:BF83)),  2)</f>
        <v>0</v>
      </c>
      <c r="G34" s="35"/>
      <c r="H34" s="35"/>
      <c r="I34" s="145">
        <v>0.14999999999999999</v>
      </c>
      <c r="J34" s="144">
        <f>ROUND(((SUM(BF80:BF83))*I34),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ROUND((SUM(BG80:BG83)),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ROUND((SUM(BH80:BH83)),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ROUND((SUM(BI80:BI83)),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15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26.25" customHeight="1">
      <c r="A48" s="35"/>
      <c r="B48" s="36"/>
      <c r="C48" s="37"/>
      <c r="D48" s="37"/>
      <c r="E48" s="157" t="str">
        <f>E7</f>
        <v>Oprava TV v úseku Libice nad Cidlinou (mimo) – Poděbrady (mimo)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91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SO 37-01 VON - Oprava UKK Libice n.C. - Poděbrady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20</v>
      </c>
      <c r="D52" s="37"/>
      <c r="E52" s="37"/>
      <c r="F52" s="24" t="str">
        <f>F12</f>
        <v>Cidlinou (mimo) – Poděbrady (mimo)</v>
      </c>
      <c r="G52" s="37"/>
      <c r="H52" s="37"/>
      <c r="I52" s="29" t="s">
        <v>22</v>
      </c>
      <c r="J52" s="69" t="str">
        <f>IF(J12="","",J12)</f>
        <v>10. 5. 2021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25.65" customHeight="1">
      <c r="A54" s="35"/>
      <c r="B54" s="36"/>
      <c r="C54" s="29" t="s">
        <v>24</v>
      </c>
      <c r="D54" s="37"/>
      <c r="E54" s="37"/>
      <c r="F54" s="24" t="str">
        <f>E15</f>
        <v>SŽ s.o. Přednosta SEE Praha; Mgr. František Fiala</v>
      </c>
      <c r="G54" s="37"/>
      <c r="H54" s="37"/>
      <c r="I54" s="29" t="s">
        <v>32</v>
      </c>
      <c r="J54" s="33" t="str">
        <f>E21</f>
        <v>SŽ s.o. Lukáš Voldřich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25.6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SŽ s.o. Lukáš Voldřich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hidden="1" s="9" customFormat="1" ht="24.96" customHeight="1">
      <c r="A60" s="9"/>
      <c r="B60" s="162"/>
      <c r="C60" s="163"/>
      <c r="D60" s="164" t="s">
        <v>948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105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15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6.25" customHeight="1">
      <c r="A70" s="35"/>
      <c r="B70" s="36"/>
      <c r="C70" s="37"/>
      <c r="D70" s="37"/>
      <c r="E70" s="157" t="str">
        <f>E7</f>
        <v>Oprava TV v úseku Libice nad Cidlinou (mimo) – Poděbrady (mimo)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91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37-01 VON - Oprava UKK Libice n.C. - Poděbrady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20</v>
      </c>
      <c r="D74" s="37"/>
      <c r="E74" s="37"/>
      <c r="F74" s="24" t="str">
        <f>F12</f>
        <v>Cidlinou (mimo) – Poděbrady (mimo)</v>
      </c>
      <c r="G74" s="37"/>
      <c r="H74" s="37"/>
      <c r="I74" s="29" t="s">
        <v>22</v>
      </c>
      <c r="J74" s="69" t="str">
        <f>IF(J12="","",J12)</f>
        <v>10. 5. 2021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24</v>
      </c>
      <c r="D76" s="37"/>
      <c r="E76" s="37"/>
      <c r="F76" s="24" t="str">
        <f>E15</f>
        <v>SŽ s.o. Přednosta SEE Praha; Mgr. František Fiala</v>
      </c>
      <c r="G76" s="37"/>
      <c r="H76" s="37"/>
      <c r="I76" s="29" t="s">
        <v>32</v>
      </c>
      <c r="J76" s="33" t="str">
        <f>E21</f>
        <v>SŽ s.o. Lukáš Voldřich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30</v>
      </c>
      <c r="D77" s="37"/>
      <c r="E77" s="37"/>
      <c r="F77" s="24" t="str">
        <f>IF(E18="","",E18)</f>
        <v>Vyplň údaj</v>
      </c>
      <c r="G77" s="37"/>
      <c r="H77" s="37"/>
      <c r="I77" s="29" t="s">
        <v>35</v>
      </c>
      <c r="J77" s="33" t="str">
        <f>E24</f>
        <v>SŽ s.o. Lukáš Voldřich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1" customFormat="1" ht="29.28" customHeight="1">
      <c r="A79" s="174"/>
      <c r="B79" s="175"/>
      <c r="C79" s="176" t="s">
        <v>106</v>
      </c>
      <c r="D79" s="177" t="s">
        <v>57</v>
      </c>
      <c r="E79" s="177" t="s">
        <v>53</v>
      </c>
      <c r="F79" s="177" t="s">
        <v>54</v>
      </c>
      <c r="G79" s="177" t="s">
        <v>107</v>
      </c>
      <c r="H79" s="177" t="s">
        <v>108</v>
      </c>
      <c r="I79" s="177" t="s">
        <v>109</v>
      </c>
      <c r="J79" s="177" t="s">
        <v>96</v>
      </c>
      <c r="K79" s="178" t="s">
        <v>110</v>
      </c>
      <c r="L79" s="179"/>
      <c r="M79" s="89" t="s">
        <v>18</v>
      </c>
      <c r="N79" s="90" t="s">
        <v>42</v>
      </c>
      <c r="O79" s="90" t="s">
        <v>111</v>
      </c>
      <c r="P79" s="90" t="s">
        <v>112</v>
      </c>
      <c r="Q79" s="90" t="s">
        <v>113</v>
      </c>
      <c r="R79" s="90" t="s">
        <v>114</v>
      </c>
      <c r="S79" s="90" t="s">
        <v>115</v>
      </c>
      <c r="T79" s="91" t="s">
        <v>116</v>
      </c>
      <c r="U79" s="174"/>
      <c r="V79" s="174"/>
      <c r="W79" s="174"/>
      <c r="X79" s="174"/>
      <c r="Y79" s="174"/>
      <c r="Z79" s="174"/>
      <c r="AA79" s="174"/>
      <c r="AB79" s="174"/>
      <c r="AC79" s="174"/>
      <c r="AD79" s="174"/>
      <c r="AE79" s="174"/>
    </row>
    <row r="80" s="2" customFormat="1" ht="22.8" customHeight="1">
      <c r="A80" s="35"/>
      <c r="B80" s="36"/>
      <c r="C80" s="96" t="s">
        <v>117</v>
      </c>
      <c r="D80" s="37"/>
      <c r="E80" s="37"/>
      <c r="F80" s="37"/>
      <c r="G80" s="37"/>
      <c r="H80" s="37"/>
      <c r="I80" s="37"/>
      <c r="J80" s="180">
        <f>BK80</f>
        <v>0</v>
      </c>
      <c r="K80" s="37"/>
      <c r="L80" s="41"/>
      <c r="M80" s="92"/>
      <c r="N80" s="181"/>
      <c r="O80" s="93"/>
      <c r="P80" s="182">
        <f>P81</f>
        <v>0</v>
      </c>
      <c r="Q80" s="93"/>
      <c r="R80" s="182">
        <f>R81</f>
        <v>0</v>
      </c>
      <c r="S80" s="93"/>
      <c r="T80" s="18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97</v>
      </c>
      <c r="BK80" s="184">
        <f>BK81</f>
        <v>0</v>
      </c>
    </row>
    <row r="81" s="12" customFormat="1" ht="25.92" customHeight="1">
      <c r="A81" s="12"/>
      <c r="B81" s="185"/>
      <c r="C81" s="186"/>
      <c r="D81" s="187" t="s">
        <v>71</v>
      </c>
      <c r="E81" s="188" t="s">
        <v>846</v>
      </c>
      <c r="F81" s="188" t="s">
        <v>847</v>
      </c>
      <c r="G81" s="186"/>
      <c r="H81" s="186"/>
      <c r="I81" s="189"/>
      <c r="J81" s="190">
        <f>BK81</f>
        <v>0</v>
      </c>
      <c r="K81" s="186"/>
      <c r="L81" s="191"/>
      <c r="M81" s="192"/>
      <c r="N81" s="193"/>
      <c r="O81" s="193"/>
      <c r="P81" s="194">
        <f>SUM(P82:P83)</f>
        <v>0</v>
      </c>
      <c r="Q81" s="193"/>
      <c r="R81" s="194">
        <f>SUM(R82:R83)</f>
        <v>0</v>
      </c>
      <c r="S81" s="193"/>
      <c r="T81" s="195">
        <f>SUM(T82:T83)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6" t="s">
        <v>121</v>
      </c>
      <c r="AT81" s="197" t="s">
        <v>71</v>
      </c>
      <c r="AU81" s="197" t="s">
        <v>72</v>
      </c>
      <c r="AY81" s="196" t="s">
        <v>120</v>
      </c>
      <c r="BK81" s="198">
        <f>SUM(BK82:BK83)</f>
        <v>0</v>
      </c>
    </row>
    <row r="82" s="2" customFormat="1" ht="78" customHeight="1">
      <c r="A82" s="35"/>
      <c r="B82" s="36"/>
      <c r="C82" s="201" t="s">
        <v>80</v>
      </c>
      <c r="D82" s="201" t="s">
        <v>123</v>
      </c>
      <c r="E82" s="202" t="s">
        <v>861</v>
      </c>
      <c r="F82" s="203" t="s">
        <v>862</v>
      </c>
      <c r="G82" s="204" t="s">
        <v>853</v>
      </c>
      <c r="H82" s="205">
        <v>1</v>
      </c>
      <c r="I82" s="206"/>
      <c r="J82" s="205">
        <f>ROUND(I82*H82,2)</f>
        <v>0</v>
      </c>
      <c r="K82" s="203" t="s">
        <v>127</v>
      </c>
      <c r="L82" s="41"/>
      <c r="M82" s="207" t="s">
        <v>18</v>
      </c>
      <c r="N82" s="208" t="s">
        <v>43</v>
      </c>
      <c r="O82" s="81"/>
      <c r="P82" s="209">
        <f>O82*H82</f>
        <v>0</v>
      </c>
      <c r="Q82" s="209">
        <v>0</v>
      </c>
      <c r="R82" s="209">
        <f>Q82*H82</f>
        <v>0</v>
      </c>
      <c r="S82" s="209">
        <v>0</v>
      </c>
      <c r="T82" s="210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1" t="s">
        <v>128</v>
      </c>
      <c r="AT82" s="211" t="s">
        <v>123</v>
      </c>
      <c r="AU82" s="211" t="s">
        <v>80</v>
      </c>
      <c r="AY82" s="14" t="s">
        <v>120</v>
      </c>
      <c r="BE82" s="212">
        <f>IF(N82="základní",J82,0)</f>
        <v>0</v>
      </c>
      <c r="BF82" s="212">
        <f>IF(N82="snížená",J82,0)</f>
        <v>0</v>
      </c>
      <c r="BG82" s="212">
        <f>IF(N82="zákl. přenesená",J82,0)</f>
        <v>0</v>
      </c>
      <c r="BH82" s="212">
        <f>IF(N82="sníž. přenesená",J82,0)</f>
        <v>0</v>
      </c>
      <c r="BI82" s="212">
        <f>IF(N82="nulová",J82,0)</f>
        <v>0</v>
      </c>
      <c r="BJ82" s="14" t="s">
        <v>80</v>
      </c>
      <c r="BK82" s="212">
        <f>ROUND(I82*H82,2)</f>
        <v>0</v>
      </c>
      <c r="BL82" s="14" t="s">
        <v>128</v>
      </c>
      <c r="BM82" s="211" t="s">
        <v>949</v>
      </c>
    </row>
    <row r="83" s="2" customFormat="1" ht="90" customHeight="1">
      <c r="A83" s="35"/>
      <c r="B83" s="36"/>
      <c r="C83" s="201" t="s">
        <v>82</v>
      </c>
      <c r="D83" s="201" t="s">
        <v>123</v>
      </c>
      <c r="E83" s="202" t="s">
        <v>864</v>
      </c>
      <c r="F83" s="203" t="s">
        <v>865</v>
      </c>
      <c r="G83" s="204" t="s">
        <v>853</v>
      </c>
      <c r="H83" s="205">
        <v>1</v>
      </c>
      <c r="I83" s="206"/>
      <c r="J83" s="205">
        <f>ROUND(I83*H83,2)</f>
        <v>0</v>
      </c>
      <c r="K83" s="203" t="s">
        <v>127</v>
      </c>
      <c r="L83" s="41"/>
      <c r="M83" s="235" t="s">
        <v>18</v>
      </c>
      <c r="N83" s="236" t="s">
        <v>43</v>
      </c>
      <c r="O83" s="224"/>
      <c r="P83" s="225">
        <f>O83*H83</f>
        <v>0</v>
      </c>
      <c r="Q83" s="225">
        <v>0</v>
      </c>
      <c r="R83" s="225">
        <f>Q83*H83</f>
        <v>0</v>
      </c>
      <c r="S83" s="225">
        <v>0</v>
      </c>
      <c r="T83" s="22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1" t="s">
        <v>128</v>
      </c>
      <c r="AT83" s="211" t="s">
        <v>123</v>
      </c>
      <c r="AU83" s="211" t="s">
        <v>80</v>
      </c>
      <c r="AY83" s="14" t="s">
        <v>120</v>
      </c>
      <c r="BE83" s="212">
        <f>IF(N83="základní",J83,0)</f>
        <v>0</v>
      </c>
      <c r="BF83" s="212">
        <f>IF(N83="snížená",J83,0)</f>
        <v>0</v>
      </c>
      <c r="BG83" s="212">
        <f>IF(N83="zákl. přenesená",J83,0)</f>
        <v>0</v>
      </c>
      <c r="BH83" s="212">
        <f>IF(N83="sníž. přenesená",J83,0)</f>
        <v>0</v>
      </c>
      <c r="BI83" s="212">
        <f>IF(N83="nulová",J83,0)</f>
        <v>0</v>
      </c>
      <c r="BJ83" s="14" t="s">
        <v>80</v>
      </c>
      <c r="BK83" s="212">
        <f>ROUND(I83*H83,2)</f>
        <v>0</v>
      </c>
      <c r="BL83" s="14" t="s">
        <v>128</v>
      </c>
      <c r="BM83" s="211" t="s">
        <v>950</v>
      </c>
    </row>
    <row r="84" s="2" customFormat="1" ht="6.96" customHeight="1">
      <c r="A84" s="35"/>
      <c r="B84" s="56"/>
      <c r="C84" s="57"/>
      <c r="D84" s="57"/>
      <c r="E84" s="57"/>
      <c r="F84" s="57"/>
      <c r="G84" s="57"/>
      <c r="H84" s="57"/>
      <c r="I84" s="57"/>
      <c r="J84" s="57"/>
      <c r="K84" s="57"/>
      <c r="L84" s="41"/>
      <c r="M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</sheetData>
  <sheetProtection sheet="1" autoFilter="0" formatColumns="0" formatRows="0" objects="1" scenarios="1" spinCount="100000" saltValue="9LFjsHtlXyk65JcaL5kdGWCgnQbFEgr5lPHTMuRnFdNbuD5HUnXksznnxf7le2Pi/8Bl91Kw4xHnbZPKDfSvdg==" hashValue="rHR7OdobGsnd5wLifCijrQ0Vkk0E01gJefl9BF4PjFIvGeqkQPQyF/xJZi+BUXXuS6Btf2t995hBX8Pj4wjRrQ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2021-05-17T09:22:35Z</dcterms:created>
  <dcterms:modified xsi:type="dcterms:W3CDTF">2021-05-17T09:22:41Z</dcterms:modified>
</cp:coreProperties>
</file>